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 TRABAJO\BANCO 2018\otros\1 POAI MUNICIPAL 2018\"/>
    </mc:Choice>
  </mc:AlternateContent>
  <bookViews>
    <workbookView xWindow="0" yWindow="0" windowWidth="28800" windowHeight="12435"/>
  </bookViews>
  <sheets>
    <sheet name="POAI IMPRESION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6" i="4" l="1"/>
  <c r="G256" i="4"/>
  <c r="H253" i="4"/>
  <c r="G253" i="4"/>
  <c r="H251" i="4"/>
  <c r="G251" i="4"/>
  <c r="G250" i="4" s="1"/>
  <c r="H248" i="4"/>
  <c r="G248" i="4"/>
  <c r="H246" i="4"/>
  <c r="G246" i="4"/>
  <c r="H244" i="4"/>
  <c r="G244" i="4"/>
  <c r="H240" i="4"/>
  <c r="G240" i="4"/>
  <c r="H238" i="4"/>
  <c r="G238" i="4"/>
  <c r="H235" i="4"/>
  <c r="G235" i="4"/>
  <c r="H230" i="4"/>
  <c r="H229" i="4" s="1"/>
  <c r="G230" i="4"/>
  <c r="G229" i="4" s="1"/>
  <c r="H227" i="4"/>
  <c r="G227" i="4"/>
  <c r="G226" i="4" s="1"/>
  <c r="H223" i="4"/>
  <c r="G223" i="4"/>
  <c r="H220" i="4"/>
  <c r="G220" i="4"/>
  <c r="H217" i="4"/>
  <c r="G217" i="4"/>
  <c r="H215" i="4"/>
  <c r="G215" i="4"/>
  <c r="I215" i="4" s="1"/>
  <c r="H209" i="4"/>
  <c r="G209" i="4"/>
  <c r="H206" i="4"/>
  <c r="G206" i="4"/>
  <c r="H204" i="4"/>
  <c r="G204" i="4"/>
  <c r="I199" i="4"/>
  <c r="H198" i="4"/>
  <c r="G198" i="4"/>
  <c r="H196" i="4"/>
  <c r="G196" i="4"/>
  <c r="H194" i="4"/>
  <c r="G194" i="4"/>
  <c r="H191" i="4"/>
  <c r="G191" i="4"/>
  <c r="H189" i="4"/>
  <c r="G189" i="4"/>
  <c r="H187" i="4"/>
  <c r="G187" i="4"/>
  <c r="H183" i="4"/>
  <c r="H182" i="4" s="1"/>
  <c r="G183" i="4"/>
  <c r="G182" i="4" s="1"/>
  <c r="H180" i="4"/>
  <c r="G180" i="4"/>
  <c r="H178" i="4"/>
  <c r="G178" i="4"/>
  <c r="H174" i="4"/>
  <c r="G174" i="4"/>
  <c r="H164" i="4"/>
  <c r="G164" i="4"/>
  <c r="G163" i="4" s="1"/>
  <c r="H160" i="4"/>
  <c r="G160" i="4"/>
  <c r="H155" i="4"/>
  <c r="H154" i="4" s="1"/>
  <c r="G155" i="4"/>
  <c r="H152" i="4"/>
  <c r="G152" i="4"/>
  <c r="H150" i="4"/>
  <c r="G150" i="4"/>
  <c r="H148" i="4"/>
  <c r="G148" i="4"/>
  <c r="H146" i="4"/>
  <c r="G146" i="4"/>
  <c r="H144" i="4"/>
  <c r="G144" i="4"/>
  <c r="H142" i="4"/>
  <c r="G142" i="4"/>
  <c r="H139" i="4"/>
  <c r="G139" i="4"/>
  <c r="H137" i="4"/>
  <c r="G137" i="4"/>
  <c r="H135" i="4"/>
  <c r="G135" i="4"/>
  <c r="H132" i="4"/>
  <c r="G132" i="4"/>
  <c r="H129" i="4"/>
  <c r="G129" i="4"/>
  <c r="H127" i="4"/>
  <c r="G127" i="4"/>
  <c r="H123" i="4"/>
  <c r="G123" i="4"/>
  <c r="H113" i="4"/>
  <c r="G113" i="4"/>
  <c r="H108" i="4"/>
  <c r="G108" i="4"/>
  <c r="H106" i="4"/>
  <c r="G106" i="4"/>
  <c r="H93" i="4"/>
  <c r="G93" i="4"/>
  <c r="H90" i="4"/>
  <c r="G90" i="4"/>
  <c r="H87" i="4"/>
  <c r="G87" i="4"/>
  <c r="H85" i="4"/>
  <c r="H84" i="4" s="1"/>
  <c r="G85" i="4"/>
  <c r="H82" i="4"/>
  <c r="G82" i="4"/>
  <c r="H77" i="4"/>
  <c r="G77" i="4"/>
  <c r="H74" i="4"/>
  <c r="G74" i="4"/>
  <c r="H69" i="4"/>
  <c r="G69" i="4"/>
  <c r="H65" i="4"/>
  <c r="G65" i="4"/>
  <c r="H60" i="4"/>
  <c r="G60" i="4"/>
  <c r="H56" i="4"/>
  <c r="G56" i="4"/>
  <c r="H50" i="4"/>
  <c r="G50" i="4"/>
  <c r="H47" i="4"/>
  <c r="G47" i="4"/>
  <c r="H45" i="4"/>
  <c r="G45" i="4"/>
  <c r="H41" i="4"/>
  <c r="G41" i="4"/>
  <c r="H35" i="4"/>
  <c r="G35" i="4"/>
  <c r="H33" i="4"/>
  <c r="G33" i="4"/>
  <c r="H31" i="4"/>
  <c r="G31" i="4"/>
  <c r="H28" i="4"/>
  <c r="G28" i="4"/>
  <c r="H22" i="4"/>
  <c r="G22" i="4"/>
  <c r="H17" i="4"/>
  <c r="G17" i="4"/>
  <c r="H10" i="4"/>
  <c r="G10" i="4"/>
  <c r="H5" i="4"/>
  <c r="G5" i="4"/>
  <c r="G4" i="4" s="1"/>
  <c r="I160" i="4" l="1"/>
  <c r="H21" i="4"/>
  <c r="H122" i="4"/>
  <c r="I209" i="4"/>
  <c r="H131" i="4"/>
  <c r="G243" i="4"/>
  <c r="I17" i="4"/>
  <c r="I33" i="4"/>
  <c r="I65" i="4"/>
  <c r="G141" i="4"/>
  <c r="H89" i="4"/>
  <c r="H141" i="4"/>
  <c r="G234" i="4"/>
  <c r="G89" i="4"/>
  <c r="G21" i="4"/>
  <c r="G131" i="4"/>
  <c r="G154" i="4"/>
  <c r="I154" i="4" s="1"/>
  <c r="G173" i="4"/>
  <c r="G186" i="4"/>
  <c r="H4" i="4"/>
  <c r="I4" i="4" s="1"/>
  <c r="I35" i="4"/>
  <c r="G208" i="4"/>
  <c r="I60" i="4"/>
  <c r="I142" i="4"/>
  <c r="I217" i="4"/>
  <c r="G219" i="4"/>
  <c r="I246" i="4"/>
  <c r="I180" i="4"/>
  <c r="I248" i="4"/>
  <c r="G122" i="4"/>
  <c r="I56" i="4"/>
  <c r="I129" i="4"/>
  <c r="I144" i="4"/>
  <c r="I87" i="4"/>
  <c r="I127" i="4"/>
  <c r="I137" i="4"/>
  <c r="I206" i="4"/>
  <c r="I230" i="4"/>
  <c r="I196" i="4"/>
  <c r="I253" i="4"/>
  <c r="I155" i="4"/>
  <c r="H208" i="4"/>
  <c r="I198" i="4"/>
  <c r="G68" i="4"/>
  <c r="G84" i="4"/>
  <c r="I84" i="4" s="1"/>
  <c r="I123" i="4"/>
  <c r="I150" i="4"/>
  <c r="I238" i="4"/>
  <c r="I10" i="4"/>
  <c r="I146" i="4"/>
  <c r="I148" i="4"/>
  <c r="I182" i="4"/>
  <c r="I240" i="4"/>
  <c r="I256" i="4"/>
  <c r="I45" i="4"/>
  <c r="I74" i="4"/>
  <c r="I106" i="4"/>
  <c r="I174" i="4"/>
  <c r="I223" i="4"/>
  <c r="H68" i="4"/>
  <c r="H186" i="4"/>
  <c r="I22" i="4"/>
  <c r="I47" i="4"/>
  <c r="I77" i="4"/>
  <c r="I108" i="4"/>
  <c r="I135" i="4"/>
  <c r="I227" i="4"/>
  <c r="I235" i="4"/>
  <c r="I251" i="4"/>
  <c r="I191" i="4"/>
  <c r="I93" i="4"/>
  <c r="I28" i="4"/>
  <c r="I50" i="4"/>
  <c r="I82" i="4"/>
  <c r="I189" i="4"/>
  <c r="H203" i="4"/>
  <c r="I204" i="4"/>
  <c r="I31" i="4"/>
  <c r="I41" i="4"/>
  <c r="I90" i="4"/>
  <c r="I132" i="4"/>
  <c r="I164" i="4"/>
  <c r="H163" i="4"/>
  <c r="I163" i="4" s="1"/>
  <c r="I187" i="4"/>
  <c r="I5" i="4"/>
  <c r="I113" i="4"/>
  <c r="I85" i="4"/>
  <c r="H243" i="4"/>
  <c r="I244" i="4"/>
  <c r="I152" i="4"/>
  <c r="I229" i="4"/>
  <c r="I139" i="4"/>
  <c r="I178" i="4"/>
  <c r="I194" i="4"/>
  <c r="G203" i="4"/>
  <c r="H219" i="4"/>
  <c r="H234" i="4"/>
  <c r="H250" i="4"/>
  <c r="I250" i="4" s="1"/>
  <c r="I69" i="4"/>
  <c r="H173" i="4"/>
  <c r="I183" i="4"/>
  <c r="H226" i="4"/>
  <c r="I226" i="4" s="1"/>
  <c r="I220" i="4"/>
  <c r="I219" i="4" l="1"/>
  <c r="I68" i="4"/>
  <c r="I208" i="4"/>
  <c r="I243" i="4"/>
  <c r="I122" i="4"/>
  <c r="I186" i="4"/>
  <c r="I21" i="4"/>
  <c r="I141" i="4"/>
  <c r="I173" i="4"/>
  <c r="I234" i="4"/>
  <c r="I203" i="4"/>
  <c r="I89" i="4"/>
  <c r="I131" i="4"/>
</calcChain>
</file>

<file path=xl/sharedStrings.xml><?xml version="1.0" encoding="utf-8"?>
<sst xmlns="http://schemas.openxmlformats.org/spreadsheetml/2006/main" count="593" uniqueCount="393">
  <si>
    <t>TALENTO HUMANO</t>
  </si>
  <si>
    <t>FORTALECIMIENTO INSTITUCIONAL</t>
  </si>
  <si>
    <t>UMATA</t>
  </si>
  <si>
    <t>INFRAESTRUCTURAS COMPLEMENTARIAS DE SOPORTE A LA MOVILIDAD (Pontones, Puentes, Muros de Contención, entre otros)</t>
  </si>
  <si>
    <t>Proyectos  de inversión prioritaria</t>
  </si>
  <si>
    <t>LE</t>
  </si>
  <si>
    <t>C</t>
  </si>
  <si>
    <t>P</t>
  </si>
  <si>
    <t>I</t>
  </si>
  <si>
    <t>LINEA ESTRATEGICA - COMPONENTE - PROGRAMA - INDICADOR</t>
  </si>
  <si>
    <t>PROYECTO</t>
  </si>
  <si>
    <t>INVERSIÓN DIRECTA RECURSOS PROPIOS Y OTRAS FUENTES</t>
  </si>
  <si>
    <t>SGP (LEY 715)</t>
  </si>
  <si>
    <t>TOTAL</t>
  </si>
  <si>
    <t>DEPENDENCIA PRINCIPAL</t>
  </si>
  <si>
    <t>DEPENDENCIAS TRANSVERSALES</t>
  </si>
  <si>
    <t>OBSERVACIONES</t>
  </si>
  <si>
    <t>LINEA ESTRATÉGICA UNO: CAMBIO SOCIAL PARA LA PAZ</t>
  </si>
  <si>
    <t>COMPONENTE 1: EDUCACIÓN CON CALIDAD</t>
  </si>
  <si>
    <t>Programa 1: Calidad educativa</t>
  </si>
  <si>
    <t>Tasa de repitencia en Educación disminuida  (%)</t>
  </si>
  <si>
    <t>Secretaría de Educación</t>
  </si>
  <si>
    <t>Pruebas Saber 11 matemáticas 2014 mejorada</t>
  </si>
  <si>
    <t>Programa 2: Cobertura educativa</t>
  </si>
  <si>
    <t>Cobertura Neta de Educación media mejorada</t>
  </si>
  <si>
    <t xml:space="preserve">IMPLEMENTACIÓN DEL PROGRAMA DE EDUCACION "COBERTURA EDUCATIVA" EN LA CONSTRUCCION Y/O FORTALECIMIENTO, OBRAS DE ADECUACION O MANTENIMIENTO DE LAS IE DEL MUNICIPIO DE POPAYÁN, CAUCA, OCCIDENTE </t>
  </si>
  <si>
    <t>Secretaría General</t>
  </si>
  <si>
    <t>Estudiantes atendidos con estándares de calidad en alimentación escolar de educación básica.</t>
  </si>
  <si>
    <t xml:space="preserve">IMPLEMENTACIÓN DEL PROGRAMA DE EDUCACION "COBERTURA EDUCATIVA" EN EL SUMINISTRO DE ALIMENTACION Y TRANSPORTE ESCOLAR DE LAS IE DEL MUNICIPIO DE POPAYÁN, CAUCA, OCCIDENTE </t>
  </si>
  <si>
    <t>Estudiantes beneficiados con auxilio de transporte escolar.</t>
  </si>
  <si>
    <t>Disminuir   personas en el número de iletrados en el municipio (4700 personas analfabetas al 2015).</t>
  </si>
  <si>
    <t>Instituciones  Educativas con programas implementados de prevención del riesgo</t>
  </si>
  <si>
    <t>IMPLEMENTACIÓN DEL PROGRAMA DE EDUCACION "COBERTURA EDUCATIVA" MEDIANTE LA PREVENCION DEL RIESGO EN LAS IE DEL MUNICIPIO DE POPAYÁN</t>
  </si>
  <si>
    <t xml:space="preserve"> Instituciones Educativas dotadas</t>
  </si>
  <si>
    <t>IMPLEMENTACIÓN DEL PROGRAMA DE EDUCACION "COBERTURA EDUCATIVA" MEDIANTE LA DOTACIÓN DE ELEMENTOS A LAS IE DEL MUNICIPIO DE POPAYÁN</t>
  </si>
  <si>
    <t>Programa 3: Eficiencia educativa</t>
  </si>
  <si>
    <t>Disminuir la tasa de deserción - Educación  (%)</t>
  </si>
  <si>
    <t>Instituciones Educativas con estrategia de fortalecimiento psicosocial implementada</t>
  </si>
  <si>
    <t>IMPLEMENTACIÓN DEL PROGRAMA DE EDUCACION "EFICIENCIA EDUCATIVA" MEDIANTE EL MEJORAMIENTO DEL MODELO DE GESTION DEL SISTEMA EDUCATIVO EN EL MUNICIPIO DE POPAYAN</t>
  </si>
  <si>
    <t xml:space="preserve">Obligaciones laborales canceladas oportunamente </t>
  </si>
  <si>
    <t>IMPLEMENTACIÓN DEL PROGRAMA DE EDUCACION "EFICIENCIA EDUCATIVA" MEDIANTE EL CUMPLIMIENTO DE LAS OBLIGACIONES LABORALES DEL SISTEMA EDUCATIVO EN EL MUNICIPIO DE POPAYÁN</t>
  </si>
  <si>
    <t>COMPONENTE 2: SALUD</t>
  </si>
  <si>
    <t>Programa 1: Salud ambiental</t>
  </si>
  <si>
    <t>Ejecución de la política pública de salud ambiental nacional en lo referente a salud pública</t>
  </si>
  <si>
    <t>IMPLEMENTACION DEL PROGRAMA DE SALUD "SALUD AMBIENTAL" EN EL MUNICIPIO DE POPAYAN</t>
  </si>
  <si>
    <t>Secretaría de Salud</t>
  </si>
  <si>
    <t>Secretaria de Gobierno, Acueducto y Alcantarillado</t>
  </si>
  <si>
    <t>Disminuir la tasa de mortalidad por ETV</t>
  </si>
  <si>
    <t>Contener la incidencia de dengue</t>
  </si>
  <si>
    <t>Secretaria de Educación</t>
  </si>
  <si>
    <t>Coberturas útiles de vacunación  contra la Rabia   en el Municipio de Popayán.  (Caninos y Felinos)</t>
  </si>
  <si>
    <t>Contener la tasa de mortalidad por rabia</t>
  </si>
  <si>
    <t>Secretaria de Gobierno</t>
  </si>
  <si>
    <t>Programa 2: Vida saludable y condiciones no transmisibles</t>
  </si>
  <si>
    <t>Contener la mortalidad por Hipertensión arterial en el municipio de Popayán en población joven, adulta y adulta mayor.</t>
  </si>
  <si>
    <t>IMPLEMENTACION DEL PROGRAMA DE SALUD "VIDA SALUDABLE Y CONDICIONES NO TRANSMISIBLES" EN EL MUNICIPIO DE POPAYAN</t>
  </si>
  <si>
    <t>Secretaria de Cultura y Deporte, Secretaria de Educación</t>
  </si>
  <si>
    <t>Disminuir la mortalidad por Diabetes en el municipio de Popayán</t>
  </si>
  <si>
    <t>, Secretaria de  Cultura y Deporte, Secretaria de Educación.</t>
  </si>
  <si>
    <t>, Secretaria de Educación</t>
  </si>
  <si>
    <t>, Secretaria de Educación.</t>
  </si>
  <si>
    <t>Programa 3: Convivencia social y salud mental</t>
  </si>
  <si>
    <t>Contener la tasa de mortalidad por trastornos mentales y del comportamiento</t>
  </si>
  <si>
    <t>IMPLEMENTACION DEL PROGRAMA DE SALUD "CONVIVENCIA SOCIAL Y SALUD MENTAL" EN EL MUNICIPIO DE POPAYAN</t>
  </si>
  <si>
    <t xml:space="preserve">,  Secretarias del municipio. </t>
  </si>
  <si>
    <t>Programa 4: Seguridad alimentaria y nutricional</t>
  </si>
  <si>
    <t>Contener la mortalidad por desnutrición en menores de 5 años</t>
  </si>
  <si>
    <t>IMPLEMENTACION DEL PROGRAMA DE SALUD "SEGURIDAD ALIMENTARIA Y NUTRICIONAL" EN EL MUNICIPIO DE POPAYAN</t>
  </si>
  <si>
    <t xml:space="preserve">, Secretaria de Educación y Secretaria de Gobierno. </t>
  </si>
  <si>
    <t>, Secretaria de Educación y Secretaria de Gobierno.</t>
  </si>
  <si>
    <t>Programa 5: Sexualidad, derechos sexuales y reproductivos</t>
  </si>
  <si>
    <t>Contener  la mortalidad materna</t>
  </si>
  <si>
    <t>IMPLEMENTACION DEL PROGRAMA DE SALUD "SEXUALIDAD, DERECHOS SEXUALES Y REPRODUCTIVOS" EN EL MUNICIPIO DE POPAYAN</t>
  </si>
  <si>
    <t>Disminuir la tasa de fecundidad de mujeres adolescentes de 15 a 19 años.</t>
  </si>
  <si>
    <t>Contener la mortalidad por VIH/SIDA</t>
  </si>
  <si>
    <t>Disminuir la incidencia de VIH</t>
  </si>
  <si>
    <t>Disminuir la mortalidad por cáncer de cuello uterino</t>
  </si>
  <si>
    <t>Programa 6: Vida saludable y enfermedades transmisibles</t>
  </si>
  <si>
    <t>Contener la tasa de mortalidad por Tuberculosis en el Municipio de Popayán.</t>
  </si>
  <si>
    <t>IMPLEMENTACION DEL PROGRAMA DE SALUD "VIDA SALUDABLE Y ENFERMEDADES TRANSMISIBLES" EN EL MUNICIPIO DE POPAYAN</t>
  </si>
  <si>
    <t>Contener la tasa de mortalidad por lepra.</t>
  </si>
  <si>
    <t>Contener el porcentaje de cobertura útil de (vacunación con todos los biológicos que hacen parte del esquema nacional, en las poblaciones objeto del programa)</t>
  </si>
  <si>
    <t>, Secretaria de Gobierno</t>
  </si>
  <si>
    <t>Programa 7: Salud pública en emergencias y desastres</t>
  </si>
  <si>
    <t>Índice de seguridad hospitalaria</t>
  </si>
  <si>
    <t>IMPLEMENTACION DEL PROGRAMA DE SALUD "SALUD PUBLICA EN EMERGENCIAS Y DESASTRES" EN EL MUNICIPIO DE POPAYAN</t>
  </si>
  <si>
    <t>Programa 8: Salud y ámbito laboral</t>
  </si>
  <si>
    <t>Disminuir la tasa de mortalidad por accidentes de trabajo</t>
  </si>
  <si>
    <t>IMPLEMENTACION DEL PROGRAMA DE SALUD "SALUD Y AMBITO LABORAL" EN EL MUNICIPIO DE POPAYAN</t>
  </si>
  <si>
    <t>Contener la tasa de mortalidad por enfermedad profesional</t>
  </si>
  <si>
    <t>Programa 9: Gestión diferencial de poblaciones vulnerables</t>
  </si>
  <si>
    <t>Contener la tasa de mortalidad infantil ajustada</t>
  </si>
  <si>
    <t>IMPLEMENTACION DEL PROGRAMA DE SALUD "GESTION DIFERENCIAL DE POBLACIONES VULNERABLES" EN EL MUNICIPIO DE POPAYAN</t>
  </si>
  <si>
    <t>Secretaria de gobierno.</t>
  </si>
  <si>
    <t>Modelo de atención y prestación de servicios de salud para el desarrollo integral de las niñas, niños y adolescentes en el marco de la Política de la Primera infancia, infancia y adolescencia implementado.</t>
  </si>
  <si>
    <t>, Secretaria de Gobierno, Secretaria de Educación, secretaria de Cultura y Deporte</t>
  </si>
  <si>
    <t>Procesos de formación dirigidos a las familias, cuidadores y agentes comunitarios e institucionales en torno a la promoción del trato digno y la prevención de la violencia hacia las personas con discapacidad</t>
  </si>
  <si>
    <t>Alianzas  con  los  gestores  comunitarios  de  los diferentes grupos étnicos, para facilitar el desarrollo de modelos y rutas de atención y acceso a los servicios, preservando las raíces culturales de la medicina tradicional y el reconocimiento de los médicos tradicionales y parteras como alternativas de atención en salud bajo estándares definidos.</t>
  </si>
  <si>
    <t>Centros vida fortalecidos, adecuados y ajustados de acuerdo con las necesidades, intereses, expectativas, usos y costumbres de la población del municipio de Popayán.</t>
  </si>
  <si>
    <t>Programa 10: Fortalecimiento de la autoridad sanitaria y del aseguramiento en salud</t>
  </si>
  <si>
    <t>Contener la cobertura de afiliación de la población beneficiaria del régimen subsidiado</t>
  </si>
  <si>
    <t>IMPLEMENTACION DEL PROGRAMA DE SALUD "FORTALECIMIENTO DE LA AUTORIDAD SANITARIA Y DEL ASEGURAMIENTO EN SALUD" EN EL REGIMEN SUBSIDIADO EN EL MUNICIPIO DE POPAYAN</t>
  </si>
  <si>
    <t>, SISBEN.</t>
  </si>
  <si>
    <t>Incrementar el porcentaje de mecanismos de participación ciudadana conformados y en seguimiento por parte de la Secretaria de Salud Municipal.</t>
  </si>
  <si>
    <t>IMPLEMENTACION DEL PROGRAMA DE SALUD "FORTALECIMIENTO DE LA AUTORIDAD SANITARIA Y DEL ASEGURAMIENTO EN SALUD" EN EL MUNICIPIO DE POPAYAN</t>
  </si>
  <si>
    <t>Programa 11: Políticas Públicas en Salud</t>
  </si>
  <si>
    <t>Implementación de los planes de acción de las políticas públicas en personas en situación en discapacidad, personas adultas mayores, Seguridad Alimentaria y Nutricional y Salud mental.</t>
  </si>
  <si>
    <t>Porcentaje de ejecución del plan de acción anual de la Política pública de personas en situación de discapacidad.</t>
  </si>
  <si>
    <t>IMPLEMENTACION DEL PROGRAMA DE SALUD "POLITICAS PUBLICAS EN SALUD" EN EL MUNICIPIO DE POPAYAN</t>
  </si>
  <si>
    <t xml:space="preserve"> y demás secretarias</t>
  </si>
  <si>
    <t>Porcentaje de ejecución del plan de acción anual de la política pública de Seguridad Alimentaria y Nutricional formulado para la vigencia.</t>
  </si>
  <si>
    <t xml:space="preserve">, y demás secretarias </t>
  </si>
  <si>
    <t>Porcentaje de ejecución del plan de acción anual de la política pública de salud mental formulado para la vigencia.</t>
  </si>
  <si>
    <t>, y demás secretarias</t>
  </si>
  <si>
    <t>Programa 12: Popayán Animalista</t>
  </si>
  <si>
    <t>Plan de acción 2016-2019 de la Política animalista del municipio ejecutado</t>
  </si>
  <si>
    <t>IMPLEMENTACION DEL PROGRAMA DE SALUD "POPAYAN ANIMALISTA" EN EL MUNICIPIO DE POPAYAN</t>
  </si>
  <si>
    <t>COMPONENTE 3: AGUA POTABLE Y SANEAMIENTO BÁSICO</t>
  </si>
  <si>
    <t>Programa 1: Plan de saneamiento y manejo de vertimientos</t>
  </si>
  <si>
    <t>Cobertura del servicio de Alcantarillado</t>
  </si>
  <si>
    <t>Acueducto y Alcantarillado de Popayán</t>
  </si>
  <si>
    <t>secretaria de infraestructura</t>
  </si>
  <si>
    <t>Continuidad en el servicio de Alcantarillado</t>
  </si>
  <si>
    <t>Calidad en el servicio de Alcantarillado
(Obras terminadas de acuerdo al Plan de Saneamiento y manejo de vertimientos)</t>
  </si>
  <si>
    <t>Reclamaciones comerciales del servicio de Alcantarillado  por facturación resueltas a favor del suscriptor en segunda instancia por cada 1.000</t>
  </si>
  <si>
    <t>Programa 2: Construcción de la Planta de Tratamiento de Aguas Residuales (PTAR).</t>
  </si>
  <si>
    <t xml:space="preserve">Planta de tratamiento de aguas residuales construida en etapa  I </t>
  </si>
  <si>
    <t>Planta de tratamiento de aguas residuales construida en etapa  II</t>
  </si>
  <si>
    <t>Programa 3: Proyectos Estratégicos Acueducto y Alcantarillado</t>
  </si>
  <si>
    <t>Cobertura del servicio de Acueducto</t>
  </si>
  <si>
    <t>Continuidad en el servicio de Acueducto</t>
  </si>
  <si>
    <t>Reclamaciones comerciales del servicio de Acueducto  por facturación resueltas a favor del suscriptor en segunda instancia por cada 1.000</t>
  </si>
  <si>
    <t>Índice de Riesgo de la calidad de agua para el consumo humano.</t>
  </si>
  <si>
    <t>IMPLEMENTACION DEL PROGRAMA DE SERVICIOS PUBLICOS "INVERSION Y SUPERVISION EN SERVICIOS PUBLICOS" PARA ACUEDUCTO Y ALCANTARILLADO EN EL MUNICIPIO DE POPAYAN</t>
  </si>
  <si>
    <t>Programa 4: Nuevas oportunidades de negocios Acueducto y alcantarillado</t>
  </si>
  <si>
    <t>Empresas de servicios públicos domiciliarios de Acueducto, Alcantarillado y Aseo administradas.</t>
  </si>
  <si>
    <t>COMPONENTE 4: CULTURA, DEPORTE Y RECREACION</t>
  </si>
  <si>
    <t>Programa 1: Cultura, identidad y patrimonio</t>
  </si>
  <si>
    <t>Sistema Municipal de Cultura Implementado</t>
  </si>
  <si>
    <t>Secretaría Deporte y cultura</t>
  </si>
  <si>
    <t>Programa 2 - Popayán deportiva e inclusiva.</t>
  </si>
  <si>
    <t>Sistema Municipal de Deporte Implementado</t>
  </si>
  <si>
    <t>Secretaría deporte y cultura</t>
  </si>
  <si>
    <t>COMPONENTE 5: INFRAESTRUCTURA Y HABITAT</t>
  </si>
  <si>
    <t>Programa 1: Gestión integral del hábitat</t>
  </si>
  <si>
    <t>Déficit de vivienda cualitativa</t>
  </si>
  <si>
    <t>Secretaría de Infraestructura</t>
  </si>
  <si>
    <t>Déficit de vivienda cuantitativa.</t>
  </si>
  <si>
    <t>Programa 2.  Infraestructura vial</t>
  </si>
  <si>
    <t>Infraestructura vial urbana construida.</t>
  </si>
  <si>
    <t>Infraestructura vial rural construida.</t>
  </si>
  <si>
    <t>Infraestructura vial para circulación de bicicletas construida y/o rehabilitada.</t>
  </si>
  <si>
    <t>Plan de mejoramiento de infraestructura con apoyo de la comunidad</t>
  </si>
  <si>
    <t>Secretaría de infraestructura</t>
  </si>
  <si>
    <t>Oficina Asesora de Planeación / Centro de emprendimiento</t>
  </si>
  <si>
    <t>Programa de mantenimiento y rehabilitación de la malla vial diseñado.</t>
  </si>
  <si>
    <t>Rehabilitación y/o mantenimiento y/o mejoramiento de Infraestructura vial urbana</t>
  </si>
  <si>
    <t>Mantenimiento de Infraestructura vial rural.</t>
  </si>
  <si>
    <t>Programa 3: Valorízate con el cambio</t>
  </si>
  <si>
    <t>Estatuto de valorización actualizado.</t>
  </si>
  <si>
    <t>IMPLEMENTACION DEL PROGRAMA DE INFRAESTRUCTURA Y HABITAT "VALORIZATE CON EL CAMBIO" PARA EL ESTATUTO DE VALORIZACION EN EL MUNICIPIO DE POPAYAN</t>
  </si>
  <si>
    <t>Secretaría de Hacienda</t>
  </si>
  <si>
    <t xml:space="preserve">Programa 4: Proyectos de infraestructura de alto impacto </t>
  </si>
  <si>
    <t>Plan de transición en la intervención del centro de beneficio animal formulado.</t>
  </si>
  <si>
    <t>Diseños de parques lineales realizados.</t>
  </si>
  <si>
    <t>Polideportivos construidos y/o mejorados</t>
  </si>
  <si>
    <t>Programa 5: Inversión y Supervisión en servicios públicos</t>
  </si>
  <si>
    <t xml:space="preserve">Construcción de infraestructura para electrificación urbana y rural </t>
  </si>
  <si>
    <t>Plan de cierre del relleno sanitario El Ojito realizado.</t>
  </si>
  <si>
    <t>IMPLEMENTACION DEL PROGRAMA DE SERVICIOS PUBLICOS "INVERSION Y SUPERVISION EN SERVICIOS PUBLICOS" PARA CIERRE RELLENO SANITARIO EN EL MUNICIPIO DE POPAYAN</t>
  </si>
  <si>
    <t>Supervisión de la  adecuada disposición de los residuos sólidos del municipio en el relleno sanitario Los Picachos realizada.</t>
  </si>
  <si>
    <t>IMPLEMENTACION DEL PROGRAMA DE SERVICIOS PUBLICOS "INVERSION Y SUPERVISION EN SERVICIOS PUBLICOS" PARA DISPOSICION RESIDUOS SOLIDOS EN EL MUNICIPIO DE POPAYAN</t>
  </si>
  <si>
    <t>Interventoría al concesionario de los servicios de Alumbrado público realizada.</t>
  </si>
  <si>
    <t>Apoyo  a la supervisión y/o interventoría del Programa de mantenimiento y adecuación de bienes inmuebles municipales realizado.</t>
  </si>
  <si>
    <t>IMPLEMENTACION DEL PROGRAMA DE SERVICIOS PUBLICOS "INVERSION Y SUPERVISION EN SERVICIOS PUBLICOS" PARA ALUMBRADO PUBLICO EN EL MUNICIPIO DE POPAYAN</t>
  </si>
  <si>
    <t>Inversión en Acueducto y Alcantarillado realizada</t>
  </si>
  <si>
    <t>Subsidios para el servicio de aseo entregados</t>
  </si>
  <si>
    <t>IMPLEMENTACION DEL PROGRAMA DE SERVICIOS PUBLICOS "INVERSION Y SUPERVISION EN SERVICIOS PUBLICOS" PARA SUBSIDIOS ASEO EN EL MUNICIPIO DE POPAYAN</t>
  </si>
  <si>
    <t>COMPONENTE 6: PAZ Y RECONCILIACIÓN</t>
  </si>
  <si>
    <t>Programa 1: Asistencia, atención y reparación integral a la población víctima</t>
  </si>
  <si>
    <t>Implementación del Plan de Acción Territorial - PAT 2016 – 2019  en el marco de la estrategia de corresponsabilidad de la política pública para las víctimas.</t>
  </si>
  <si>
    <t>IMPLEMENTACION DEL PROGRAMA DE POBLACION VULNERABLE "ASISTENCIA, ATENCION Y REPARACION INTEGRAL A LA POBLACION VICTIMA" EN EL MUNICIPIO DE POPAYAN</t>
  </si>
  <si>
    <t>Secretaría de Gobierno</t>
  </si>
  <si>
    <t xml:space="preserve">, Secretarias de despacho y SNARIV  </t>
  </si>
  <si>
    <t>Niños, Niñas y Adolescentes –NNA- que acceden la oferta educativa con  permanencia y enfoque diferencial.</t>
  </si>
  <si>
    <t>Implementación de la interoperabilidad en el marco del subcomité de  Sistemas de información.</t>
  </si>
  <si>
    <t xml:space="preserve">Oficinas de las TICs </t>
  </si>
  <si>
    <t>Secretarías de Despacho y Unidad para la Atención y Reparación Integral a las Victimas –UARIV-</t>
  </si>
  <si>
    <t>Programa 2: Paz y Derechos Humanos, un compromiso para el cambio</t>
  </si>
  <si>
    <t>Estrategia de Promoción, prevención, protección y fortalecimiento de los derechos humanos Implementada</t>
  </si>
  <si>
    <t>, Educación, salud, infraestructura, UMATA,</t>
  </si>
  <si>
    <t xml:space="preserve">Programa 3: La reintegración un proceso de cambio y avance </t>
  </si>
  <si>
    <t>Acciones realizadas en el marco de la Estrategia de reconciliación comunitaria</t>
  </si>
  <si>
    <t>, educación, salud</t>
  </si>
  <si>
    <t>COMPONENTE 7: POPAYÁN DIVERSA E INCLUYENTE PARA EL CAMBIO</t>
  </si>
  <si>
    <t>Programa 1: Mujer con equidad, un cambio para Popayán</t>
  </si>
  <si>
    <t>Mujeres beneficiadas con la implementación de la Política pública municipal de equidad de género – Acuerdo 038 de 2011.</t>
  </si>
  <si>
    <t>, Salud, Educación, Umata, Infraestructura y Planeación.</t>
  </si>
  <si>
    <t>Casos  de Violencia Basados en Género, Con ocasión de ser mujer, disminuidos</t>
  </si>
  <si>
    <t xml:space="preserve">Programa 2: Diversidad sexual </t>
  </si>
  <si>
    <t>Estrategia para erradicar violencias basadas en la exclusión, estigmatización con ocasión de la orientación sexual de la población LGBTI, implementada</t>
  </si>
  <si>
    <t>, Salud, Gobierno, Educación, Salud, Cultura Y Deporte.</t>
  </si>
  <si>
    <t>Programa 3: Población afrodescendiente</t>
  </si>
  <si>
    <t>Estrategia integral para los procesos de reconocimiento y desarrollo de la población negra, afrodescendiente, palenquera y raizal implementada</t>
  </si>
  <si>
    <t>IMPLEMENTACION DEL PROGRAMA DE POBLACION VULNERABLE "POBLACION AFRODESCENDIENTE" EN EL MUNICIPIO DE POPAYAN</t>
  </si>
  <si>
    <t>, Secretaria de Educación, Secretaria de Deporte y Cultura</t>
  </si>
  <si>
    <t xml:space="preserve">Programa 4: Población indígena </t>
  </si>
  <si>
    <t>Recursos de SGP transferidos</t>
  </si>
  <si>
    <t>, Hacienda</t>
  </si>
  <si>
    <t xml:space="preserve">COMPONENTE 8: PROMOCIÓN SOCIAL PARA EL CAMBIO </t>
  </si>
  <si>
    <t>Programa 1: Unidos por el cambio</t>
  </si>
  <si>
    <t>Hogares que superan los logros de la estrategia Red Unidos</t>
  </si>
  <si>
    <t>IMPLEMENTACION DEL PROGRAMA DE POBLACION VULNERABLE "PROMOCION SOCIAL PARA EL CAMBIO" EN EL MUNICIPIO DE POPAYAN</t>
  </si>
  <si>
    <t>, Salud, Educación</t>
  </si>
  <si>
    <t>Programa 2: Mas familias en acción.</t>
  </si>
  <si>
    <t>Familias que acceden al programa más familias en acción</t>
  </si>
  <si>
    <t>, Educación, salud, planeación</t>
  </si>
  <si>
    <t xml:space="preserve">Programa 3:Programas Sociales para el Cambio </t>
  </si>
  <si>
    <t>Persona beneficiadas con la implementación de la estrategia “Popayán Solidaria”</t>
  </si>
  <si>
    <t xml:space="preserve">Programa 4: Atención integral a la primera infancia, infancia y adolescencia </t>
  </si>
  <si>
    <t>Política pública de, infancia y adolescencia  Acuerdo 011/2011, implementada de acuerdo al empalme de la secretaria de gobierno.</t>
  </si>
  <si>
    <t>IMPLEMENTACION DEL PROGRAMA DE POBLACION VULNERABLE "ATENCION INTEGRAL A LA PRIMERA INFANCIA, INFANCIA Y ADOLESCENCIA" EN EL MUNICIPIO DE POPAYAN</t>
  </si>
  <si>
    <t>,  Salud, Educación, Deporte Y Cultura.</t>
  </si>
  <si>
    <t>Programa 5: Jóvenes por el cambio</t>
  </si>
  <si>
    <t>Proyecto de acuerdo de Política pública de la juventud presentada.</t>
  </si>
  <si>
    <t>IMPLEMENTACION DEL PROGRAMA DE POBLACION VULNERABLE "JOVENES POR EL CAMBIO" EN EL MUNICIPIO DE POPAYAN</t>
  </si>
  <si>
    <t>Programa 6: Democracia, Participación Ciudadana y Desarrollo Integral Comunitario</t>
  </si>
  <si>
    <t>Plan de acción para promoción y fortalecimiento de la participación ciudadana formulado e implementado</t>
  </si>
  <si>
    <t>IMPLEMENTACION DEL PROGRAMA DE DESARROLLO COMUNITARIO "DEMOCRACIA, PARTICIPACION CIUDADANA Y DESARROLLO COMUNITARIO" EN EL MUNICIPIO DE POPAYAN</t>
  </si>
  <si>
    <t xml:space="preserve">COMPONENTE 9: SEGURIDAD, JUSTICIA Y CONVIVENCIA </t>
  </si>
  <si>
    <t>Programa 1:  Convivencia ciudadana,  Justicia y Paz para una  Popayán Segura</t>
  </si>
  <si>
    <t>Plan integral de Seguridad y convivencia ciudadana y Paz-PISCC-formulado y ejecutado</t>
  </si>
  <si>
    <t>IMPLEMENTACION DEL PROGRAMA DE JUSTICIA "SEGURIDAD, JUSTICIA Y CONVIVENCIA" EN EL MUNICIPIO DE POPAYAN</t>
  </si>
  <si>
    <t>Percepción positiva de la ciudadanía frente a la seguridad, la justicia y la participación mejorada.</t>
  </si>
  <si>
    <t>, salud, educación, infraestructura, planeación, General, Tránsito y Transporte Hacienda, Jurídica y Entidades Descentralizadas</t>
  </si>
  <si>
    <t>Eventos de homicidio disminuidos</t>
  </si>
  <si>
    <t xml:space="preserve">Eventos de lesiones comunes disminuidos </t>
  </si>
  <si>
    <t xml:space="preserve">Programa 2: Justicia y Paz para el Cambio </t>
  </si>
  <si>
    <t>Plan de fortalecimiento de inspecciones de policía, formulado e implementado</t>
  </si>
  <si>
    <t>IMPLEMENTACION DEL PROGRAMA DE JUSTICIA "JUSTICIA Y PAZ PARA EL CAMBIO" EN EL MUNICIPIO DE POPAYAN</t>
  </si>
  <si>
    <t>Plan de fortalecimiento de centro de conciliación, y conciliadores en equidad realizado</t>
  </si>
  <si>
    <t xml:space="preserve">COMPONENTE 10: SERVICIOS DEL PARQUE INFORMATICO </t>
  </si>
  <si>
    <t>Programa 1: Mejoramiento de los servicios del Parque Informático</t>
  </si>
  <si>
    <t>Actualización en tecnología del Canal FETV 29 realizada</t>
  </si>
  <si>
    <t>Secretaría General, Fundación EMTEL</t>
  </si>
  <si>
    <t>Dotación de salas realizada</t>
  </si>
  <si>
    <t>Convenios para la atención y prestación de servicios realizados</t>
  </si>
  <si>
    <t>Tecnología digital TDT Renovada</t>
  </si>
  <si>
    <t>Equipos de producción y edición renovados.</t>
  </si>
  <si>
    <t>LÍNEA ESTRATÉGICA DOS: DESARROLLO ECONÓMICO INCLUYENTE Y COMPETITIVO.</t>
  </si>
  <si>
    <t>COMPONENTE 1: PROMOCIÓN DEL DESARROLLO Y COMPETITIVIDAD</t>
  </si>
  <si>
    <t>Programa 1: Empleo, emprendimiento e innovación</t>
  </si>
  <si>
    <t>Política Pública de Emprendimiento en operación</t>
  </si>
  <si>
    <t>IMPLEMENTACION DEL PROGRAMA DE PROMOCION DEL DESARROLLO "EMPLEO, EMPRENDIMIENTO E INNOVACION" EN EL MUNICIPIO DE POPAYAN</t>
  </si>
  <si>
    <t>Oficina Asesora de Planeación</t>
  </si>
  <si>
    <t>/Centro de Emprendimiento</t>
  </si>
  <si>
    <t>Emprendimientos fortalecidos en sus procesos organizativos</t>
  </si>
  <si>
    <t>Emprendimientos que reciben capital semilla</t>
  </si>
  <si>
    <t>Programa 2: Fortalecimiento del sector turístico</t>
  </si>
  <si>
    <t>Productos turísticos específicos creados o fortalecidos</t>
  </si>
  <si>
    <t>IMPLEMENTACION DEL PROGRAMA DE PROMOCION DEL DESARROLLO "FORTALECIMIENTO DEL SECTOR TURISTICO" EN EL MUNICIPIO DE POPAYAN</t>
  </si>
  <si>
    <t>Programa 3: Fomento y Apoyo para el Desarrollo Empresarial y Económico</t>
  </si>
  <si>
    <t>Resolución de declaratoria de Zona Franca expedida</t>
  </si>
  <si>
    <t>COMPONENTE 2: FOMENTO AGROPECUARIO</t>
  </si>
  <si>
    <t>Programa 1: Desarrollo agropecuario e innovación rural</t>
  </si>
  <si>
    <t>Familias que reciben Asistencia Técnica y/o Acompañamiento empresarial en el sector productivo Rural</t>
  </si>
  <si>
    <t>IMPLEMENTACION DEL PROGRAMA AGROPECUARIO "DESARROLLO AGROPECUARIO E INNOVACION RURAL" DEL MUNICIPIO DE POPAYAN</t>
  </si>
  <si>
    <t>Encadenamientos Productivos Fortalecidos</t>
  </si>
  <si>
    <t xml:space="preserve">COMPONENTE 3:  GESTION EFICIENTE DE LA MOVILIDAD Y EL TRANSPORTE </t>
  </si>
  <si>
    <t>Programa 1: Implementación del Sistema Estratégico de Transporte Público de Pasajeros de Popayán - SETP</t>
  </si>
  <si>
    <t>Sistema Estratégico de Transporte Público de Pasajeros de Popayán - SETP Implementado</t>
  </si>
  <si>
    <t>IMPLEMENTACION DEL PROGRAMA DE TRANSPORTE "IMPLEMENTACION DEL SISTEMA ESTRATEGICO DE TRANSPORTE PUBLICO" EN EL MUNICIPIO DE POPAYAN</t>
  </si>
  <si>
    <t>Secretaría de Infraestructura-Movilidad Futura S.A.S</t>
  </si>
  <si>
    <t>Programa 2: Modernización para la movilidad y el transporte</t>
  </si>
  <si>
    <t xml:space="preserve">Acciones de prevención, regulación y control que garantizan la fluidez del tránsito </t>
  </si>
  <si>
    <t>Secretaría de Tránsito y Transporte</t>
  </si>
  <si>
    <t>IMPLEMENTACION DEL PROGRAMA DE TRANSITO Y TRANSPORTE "MODERNIZACION PARA LA MOVILIDAD Y EL TRANSPORTE" EN EL MUNICIPIO DE POPAYAN</t>
  </si>
  <si>
    <t>Programa 3: Implementación del plan maestro de movilidad</t>
  </si>
  <si>
    <t>Viajes en la partición modal de la ciudad que se realizan en bicicleta</t>
  </si>
  <si>
    <t>IMPLEMENTACION DEL PROGRAMA DE TRANSITO Y TRANSPORTE "IMPLEMENTACION DEL PLAN MAESTRO DE MOVILIDAD" EN EL MUNICIPIO DE POPAYAN</t>
  </si>
  <si>
    <t xml:space="preserve"> Oficina Asesora de Planeación,  Secretaria de Infraestructura, Movilidad Futura </t>
  </si>
  <si>
    <t>Implementación del Plan Maestro de movilidad</t>
  </si>
  <si>
    <t>, Secretaría de Infraestructura</t>
  </si>
  <si>
    <t>Programa 4: Cultura ciudadana en las vías</t>
  </si>
  <si>
    <t>Ciudadanos sensibilizados en educación vial para la movilidad segura en Instituciones educativas e infractores multados dentro de las campañas</t>
  </si>
  <si>
    <t>IMPLEMENTACION DEL PROGRAMA DE TRANSPORTE "CULTURA CIUDADANA EN LAS VIAS" EN EL MUNICIPIO DE POPAYAN</t>
  </si>
  <si>
    <t>Programa 5: Seguridad vial</t>
  </si>
  <si>
    <t>Mortalidad por accidentes de tránsito disminuida - Víctimas fatales por cada 100.000 habitantes.(*)</t>
  </si>
  <si>
    <t>IMPLEMENTACION DEL PROGRAMA DE TRANSPORTE "SEGURIDAD VIAL" EN EL MUNICIPIO DE POPAYAN</t>
  </si>
  <si>
    <t xml:space="preserve">COMPONENTE 4: SERVICIOS DE TELEFONÍA LOCAL E INTERNET  </t>
  </si>
  <si>
    <t xml:space="preserve">Programa 1: Modernización y eficiencia en servicios de EMTEL </t>
  </si>
  <si>
    <t>Rentabilidad Financiera incrementada</t>
  </si>
  <si>
    <t>Emtel</t>
  </si>
  <si>
    <t>LINEA ESTRATÉGICA TRES: BUEN GOBIERNO</t>
  </si>
  <si>
    <t>COMPONENTE 1: GESTIÓN PARA EL BUEN ESTADO, USO Y RECUPERACIÓN DE LOS BIENES INMUEBLES MUNICIPALES</t>
  </si>
  <si>
    <t>Programa 1: Mejoramiento de la infraestructura de los bienes públicos del municipio</t>
  </si>
  <si>
    <t xml:space="preserve">Plan de mantenimiento a las instalaciones locativas de los bienes de uso público del Municipio implementado </t>
  </si>
  <si>
    <t>IMPLEMENTACION DEL PROGRAMA DE EQUIPAMIENTO "MEJORAMIENTO DE LA INFRAESTRUCTURA DE LOS BIENES PUBLICOS" EN EL MUNICIPIO DE POPAYAN</t>
  </si>
  <si>
    <t>Infraestructura.</t>
  </si>
  <si>
    <t>Programa 2: Administración de los Bienes del municipio de Popayán</t>
  </si>
  <si>
    <t>Gestión de legalización de predios y entrega en comodato y arrendamientos realizada.</t>
  </si>
  <si>
    <t>IMPLEMENTACION DEL PROGRAMA "ADMINISTRACION DE LOS BIENES" DEL MUNICIPIO DE POPAYAN</t>
  </si>
  <si>
    <t xml:space="preserve"> - Oficina Asesora Jurídica</t>
  </si>
  <si>
    <t>COMPONENTE  2: MODERNIZACIÓN ADMINISTRATIVA Y ORGANIZACIONAL</t>
  </si>
  <si>
    <t>Programa 1: Plan integral de modernización administrativa y organizacional.</t>
  </si>
  <si>
    <t>Plan de modernización administrativo y organizacional  de la administración del municipio de Popayán estructurado e implementado</t>
  </si>
  <si>
    <t>todas las unidades administrativas</t>
  </si>
  <si>
    <t>CAPACITACIONES</t>
  </si>
  <si>
    <t>Programa 2: Gobierno en línea</t>
  </si>
  <si>
    <t>Componente de TIC para servicio de gobierno en línea implementado</t>
  </si>
  <si>
    <t>IMPLEMENTACION DEL PROGRAMA DE MODERNIZACIÓN ADMINISTRATIVA Y ORGANIZACIONAL "GOBIERNO EN LINEA" DEL MUNICIPIO DE POPAYAN</t>
  </si>
  <si>
    <t>Programa 3: Ecosistema digital - Vive Digital</t>
  </si>
  <si>
    <t xml:space="preserve">Proyectos aprobados TIC </t>
  </si>
  <si>
    <t xml:space="preserve">COMPONENTE 3: DESEMPEÑO FISCAL Y FISCALIZACIÓN </t>
  </si>
  <si>
    <t>Programa 1: Gestión financiera y recaudo</t>
  </si>
  <si>
    <t>Índice de calificación del desempeño fiscal mejorado</t>
  </si>
  <si>
    <t>IMPLEMENTACION DEL PROGRAMA DE FORTALECIMIENTO INSTITUCIONAL "GESTION FINANCIERA Y RECAUDO" DEL MUNICIPIO DE POPAYAN</t>
  </si>
  <si>
    <t>FONPET</t>
  </si>
  <si>
    <t>Ingresos propios de la entidad territorial incrementados</t>
  </si>
  <si>
    <t xml:space="preserve">Programa 2: Modernización de la Secretaría de Hacienda </t>
  </si>
  <si>
    <t>Instrumentos para la modernización de la Secretaría de Hacienda implementados</t>
  </si>
  <si>
    <t>IMPLEMENTACION DEL PROGRAMA DE FORTALECIMIENTO INSTITUCIONAL "MODERNIZACION DE LA SECRETARIA DE HACIENDA" DEL MUNICIPIO DE POPAYAN</t>
  </si>
  <si>
    <t xml:space="preserve">Eventos de capacitación realizados </t>
  </si>
  <si>
    <t>COMPONENTE 4: COMUNICACION INSTITUCIONAL</t>
  </si>
  <si>
    <t xml:space="preserve">Programa 1: Gestión de la comunicación </t>
  </si>
  <si>
    <t xml:space="preserve">Plan de Medios  de la Alcaldía de Popayán implementado </t>
  </si>
  <si>
    <t>COMPONENTE 5: GESTION JURÍDICA MUNICIPAL</t>
  </si>
  <si>
    <t>Programa 1: Modernización y actualización de herramientas jurídicas</t>
  </si>
  <si>
    <t>Modelo de Gerencia Jurídica para la defensa Judicial y extrajudicial de la entidad territorial implementado</t>
  </si>
  <si>
    <t>Oficina asesora jurídica</t>
  </si>
  <si>
    <t>LINEA ESTRATÉGICA CUATRO: POPAYÁN ECOEFICIENTE</t>
  </si>
  <si>
    <t>COMPONENTE 1: ORDENACIÒN DEL TERRITORIO</t>
  </si>
  <si>
    <t>Programa 1: Instrumentos de Ordenación Territorial</t>
  </si>
  <si>
    <t xml:space="preserve">Instrumentos de  ordenación territorial implementados </t>
  </si>
  <si>
    <t>Oficina asesora de Planeación</t>
  </si>
  <si>
    <t>Plan de Desarrollo 2016 – 2019 formulado y ejecutado, con seguimiento y evaluación permanente.</t>
  </si>
  <si>
    <t>Programa 2: Fortalecimiento del sector histórico de Popayán - PEMP</t>
  </si>
  <si>
    <t xml:space="preserve">Plan Especial de Manejo y protección del sector histórico Implementado </t>
  </si>
  <si>
    <t>Programa 3: Gestión integral del Espacio público y la protección al consumidor.</t>
  </si>
  <si>
    <t>Puntos críticos de espacios públicos recuperados y controlados</t>
  </si>
  <si>
    <t>Proyectos de gestión institucional nacional para la protección al consumidor formulados</t>
  </si>
  <si>
    <t>IMPLEMENTACION DEL PROGRAMA DE DESARROLLO COMUNITARIO "GESTION INTEGRAL DEL ESPACIO PUBLICO" EN EL MUNICIPIO DE POPAYAN</t>
  </si>
  <si>
    <t>COMPONENTE 2:  GESTION AMBIENTAL RESPONSABLE</t>
  </si>
  <si>
    <t>Programa 1: Gestión ambiental del territorio</t>
  </si>
  <si>
    <t>Plan de manejo Ambiental del Municipio actualizado e  implementado - PMA</t>
  </si>
  <si>
    <t>IMPLEMENTACION DEL PROGRAMA AMBIENTAL "GESTION AMBIENTAL DEL TERRITORIO" DEL MUNICIPIO DE POPAYAN</t>
  </si>
  <si>
    <t>Programa 2: Gobernabilidad comunitaria e institucional en la recuperación de las microcuencas del sector urbano</t>
  </si>
  <si>
    <t>Plan operativo estratégico de sostenibilidad ambiental, elaborado e implementado. (En el marco del acuerdo de voluntades).</t>
  </si>
  <si>
    <t>Fundación Procuenca Río Las Piedras, UMATA, Infraestructura, OMGRD, Oficina Asesora de Planeación</t>
  </si>
  <si>
    <t>Programa 3: Fortalecimiento de ecosistemas estratégicos en el uso sostenible del recurso hídrico</t>
  </si>
  <si>
    <t>Sistemas de planificación ambiental para la conservación del recurso hídrico en cuatro fuentes de abastecimiento realizado</t>
  </si>
  <si>
    <t xml:space="preserve">Fundación Procuenca Río Las Piedras, Empresa de Acueducto de Popayán, OMGRD </t>
  </si>
  <si>
    <t>COMPONENTE 3: GESTION DEL RIESGO DE DESASTRES, ORDENAMIENTO TERRITORIAL Y ADAPTACIÓN AL CAMBIO CLIMÁTICO</t>
  </si>
  <si>
    <t>Programa 1: Conocimiento, comunicación y monitoreo del riesgo</t>
  </si>
  <si>
    <t>Escenario de Riesgo con Plan de intervención formulado e incorporado al POT</t>
  </si>
  <si>
    <t>OAGRD</t>
  </si>
  <si>
    <t>IMPLEMENTACION DEL PROGRAMA DE GESTION DEL RIESGO DE DESASTRES "CONOCIMIENTO, COMUNICACIÓN Y MONITOREO DEL RIESGO" EN EL MUNICIPIO DE POPAYAN</t>
  </si>
  <si>
    <t>Programa 2: Reducción del riesgo  y adaptación al cambio climático para optimizar el desarrollo municipal</t>
  </si>
  <si>
    <t>Reducir en un 20% las condiciones de riesgo en escenarios priorizados en el municipio de Popayán</t>
  </si>
  <si>
    <t>IMPLEMENTACION DEL PROGRAMA DE GESTION DEL RIESGO DE DESASTRES "REDUCCION DEL RIESGO Y ADAPTACION AL CAMBIO CLIMATICO PARA OPTIMIZAR EL DESARROLLO MUNICIPAL" EN EL MUNICIPIO DE POPAYAN</t>
  </si>
  <si>
    <t>Programa 3: Respuesta a emergencias y preparación para el manejo de desastres</t>
  </si>
  <si>
    <t xml:space="preserve">Proceso de preparación para la respuesta, rehabilitación y recuperación pos-desastre  fortalecido </t>
  </si>
  <si>
    <t>IMPLEMENTACION DEL PROGRAMA DE GESTION DEL RIESGO DE DESASTRES "RESPUESTA A EMERGENCIAS Y PREPARACION PARA EL MANEJO DE DESASTRES" EN EL MUNICIPIO DE POPAYAN</t>
  </si>
  <si>
    <t>OTROS RECURSOS PARA INVERSION ESTRATEGICA</t>
  </si>
  <si>
    <t>POPAYAN VIVE EL CAMBIO 2016-2019 - PLAN OPERATIVO ANUAL DE INVERSIONES 2018</t>
  </si>
  <si>
    <t>IMPLEMENTACIÓN DEL PROGRAMA DE EDUCACION "CALIDAD EDUCATIVA" PARA FORTALECER LAS IE DEL MUNICIPIO DE POPAYÁN</t>
  </si>
  <si>
    <t>IMPLEMENTACIÓN DEL PROGRAMA DE EDUCACIÓN “COBERTURA  EDUCATIVA” MEDIANTE IMPLEMENTACIÓN DE PROGRAMAS DE INCLUSION EN LAS IE DEL  MUNICIPIO DE POPAYÁN, CAUCA, OCCIDENTE</t>
  </si>
  <si>
    <t>Secretaría de Educación - gobierno</t>
  </si>
  <si>
    <t>IMPLEMENTACION DE LOS PROGRAMAS DE POBLACION VULNERABLE "PAZ, DERECHOS HUMANOS Y REINTEGRACION" EN EL MUNICIPIO DE POPAYAN</t>
  </si>
  <si>
    <t>IMPLEMENTACION DEL PROGRAMA DE POBLACION VULNERABLE "MUJER CON EQUIDAD, UN CAMBIO PARA POPAYAN" EN EL MUNICIPIO DE POPAYAN</t>
  </si>
  <si>
    <t>IMPLEMENTACION DEL PROGRAMA DE POBLACION VULNERABLE "DIVERSIDAD SEXUAL" EN EL MUNICIPIO DE POPAYAN</t>
  </si>
  <si>
    <t>IMPLEMENTACION DEL PROGRAMA "POBLACION INDIGENA" PARA ADMINISTRACION DE RECURSOS DE LOS RESGUARDOS EN EL MUNICIPIO DE POPAYAN</t>
  </si>
  <si>
    <t>Oficina de Prensa y Comunicaciones</t>
  </si>
  <si>
    <t>IMPLEMENTACION DEL PROGRAMA "INSTRUMENTOS DE ORDENACION TERRITORIAL" EN EL MUNICIPIO DE POPAYAN</t>
  </si>
  <si>
    <t>FORTALECIMIENTO INSTITUCIONAL PARA LA IMPLEMENTACION DE LOS INSTRUMENTOS DE ORDENACION TERRITORIAL DEL MUNICIPIO DE POPAYAN</t>
  </si>
  <si>
    <t>FORTALECIMIENTO INSTITUCIONAL PARA LA IMPLEMENTACION DEL PLAN MAESTRO DE MOVILIDAD EN LA SECRETARIA DE TRANSITO DEL MUNICIPIO DE POPAYAN</t>
  </si>
  <si>
    <t>SECRETARIA GENERAL</t>
  </si>
  <si>
    <t>Estudios y diseños de INFRAESTRUCTURA</t>
  </si>
  <si>
    <t>IMPLEMENTACION DEL PROGRAMA "PROYECTOS DE INFRAESTRUCTURA DE ALTO IMPACTO" PARA ESTUDIOS DE PREINVERSION EN EL MUNICIPIO DE POPAYAN</t>
  </si>
  <si>
    <t>IMPLEMENTACION DEL PROGRAMA AMBIENTAL "FORTALECIMIENTO DE ECOSISTEMAS ESTRATEGICOS RECURSO HIDRICO" DEL MUNICIPIO DE POPAYAN</t>
  </si>
  <si>
    <t>IMPLEMENTACION DEL PROGRAMA "CULTURA, IDENTIDAD Y PATRIMONIO" EN EL MUNICIPIO DE POPAYÁN</t>
  </si>
  <si>
    <t xml:space="preserve">IMPLEMENTACION DEL PROGRAMA "POPAYAN DEPORTIVA E INCLUSIVA " PARA EL DEPORTE, RECREACION, APROVECHAMIENTO DEL TIEMPO LIBRE Y ACTIVIDAD FISICA EN EL MUNICIPIO DE POPAYAN. </t>
  </si>
  <si>
    <t>UMATA- RIO PIEDRAS- Acueducto y Alcantarillado de Popayán</t>
  </si>
  <si>
    <t>Secretaría de Infraestructura - ACUEDUCTO</t>
  </si>
  <si>
    <t>IMPLEMENTACION DEL PROGRAMA "INFRAESTRUCTURA VIAL" PARA LA CONSTRUCCION, REHABILITACION Y MANTENIMIENTO EN EL SECTOR URBANO DEL MUNICIPIO DE POPAYAN</t>
  </si>
  <si>
    <t>CONSTRUCCION Y/O CONSERVACION DE VIAS URBANAS DEL PROGRAMA DE TRANSPORTE "INFRAESTRUCTURA VIAL" EN EL MUNICIPIO DE POPAYAN</t>
  </si>
  <si>
    <t>IMPLEMENTACION DEL PLAN DE MEJORAMIENTO DE INFRAESTRUCTURA VIAL URBANA CON APOYO DE LA COMUNIDAD</t>
  </si>
  <si>
    <t>IMPLEMENTACION DEL PLAN DE MEJORAMIENTO DE INFRAESTRUCTURA VIAL RURAL CON APOYO DE LA COMUNIDAD</t>
  </si>
  <si>
    <t>IMPLEMENTACION DEL PROGRAMA "INFRAESTRUCTURA VIAL" PARA LA CONSTRUCCION, REHABILITACION Y/O MANTENIMIENTO DE INFRAESTRUCTURA RURAL DE TRANSPORTE EN EL MUNICIPIO DE POPAYAN</t>
  </si>
  <si>
    <t>IMPLEMENTACION DEL PROGRAMA "PLAN INTEGRAL DE MODERNIZACION ADMINISTRATIVA Y ORGANIZACIONAL" EN LA SECRETARIA DE GOBIERNO DEL MUNICIPIO DE POPAYAN</t>
  </si>
  <si>
    <t>FONPET (LEY 863 DE 2003) - SGP</t>
  </si>
  <si>
    <t>IMPLEMENTACION DEL PROGRAMA "PLAN INTEGRAL DE MODERNIZACION ADMINISTRATIVA Y ORGANIZACIONAL" PARA EL FORTALECIMIENTO INSTITUCIONAL EN EL MUNICIPIO DE POPAYAN</t>
  </si>
  <si>
    <t>Sistema Integrado de Gestión de Calidad MECI (SIGMC) implementado -EVALUACION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</si>
</sst>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_-;\-&quot;$&quot;* #,##0_-;_-&quot;$&quot;* &quot;-&quot;_-;_-@_-"/>
    <numFmt numFmtId="165" formatCode="_-* #,##0.00_-;\-* #,##0.00_-;_-* &quot;-&quot;??_-;_-@_-"/>
    <numFmt numFmtId="167" formatCode="_-* #,##0.00\ &quot;$&quot;_-;\-* #,##0.00\ &quot;$&quot;_-;_-* &quot;-&quot;??\ &quot;$&quot;_-;_-@_-"/>
    <numFmt numFmtId="169" formatCode="_-&quot;$&quot;* #,##0_-;\-&quot;$&quot;* #,##0_-;_-&quot;$&quot;* &quot;-&quot;??_-;_-@_-"/>
    <numFmt numFmtId="170" formatCode="[$$-240A]\ #,##0"/>
  </numFmts>
  <fonts count="1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4" tint="0.39997558519241921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</cellStyleXfs>
  <cellXfs count="341">
    <xf numFmtId="0" fontId="0" fillId="0" borderId="0" xfId="0"/>
    <xf numFmtId="164" fontId="4" fillId="0" borderId="1" xfId="7" applyFont="1" applyBorder="1" applyAlignment="1"/>
    <xf numFmtId="0" fontId="10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/>
    <xf numFmtId="0" fontId="8" fillId="0" borderId="10" xfId="0" applyFont="1" applyBorder="1" applyAlignment="1">
      <alignment horizontal="left" vertical="center" wrapText="1"/>
    </xf>
    <xf numFmtId="0" fontId="11" fillId="0" borderId="0" xfId="0" applyFont="1"/>
    <xf numFmtId="0" fontId="13" fillId="14" borderId="12" xfId="0" applyFont="1" applyFill="1" applyBorder="1" applyAlignment="1">
      <alignment horizontal="center" vertical="center" wrapText="1"/>
    </xf>
    <xf numFmtId="0" fontId="13" fillId="14" borderId="4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left" vertical="center" wrapText="1"/>
    </xf>
    <xf numFmtId="0" fontId="12" fillId="14" borderId="4" xfId="0" applyFont="1" applyFill="1" applyBorder="1" applyAlignment="1">
      <alignment horizontal="left" vertical="center" wrapText="1"/>
    </xf>
    <xf numFmtId="0" fontId="12" fillId="14" borderId="14" xfId="0" applyFont="1" applyFill="1" applyBorder="1" applyAlignment="1">
      <alignment horizontal="left" vertical="center" wrapText="1"/>
    </xf>
    <xf numFmtId="164" fontId="4" fillId="14" borderId="15" xfId="7" applyFont="1" applyFill="1" applyBorder="1" applyAlignment="1">
      <alignment horizontal="right" vertical="center" wrapText="1"/>
    </xf>
    <xf numFmtId="164" fontId="4" fillId="14" borderId="15" xfId="7" applyFont="1" applyFill="1" applyBorder="1" applyAlignment="1">
      <alignment horizontal="right" wrapText="1"/>
    </xf>
    <xf numFmtId="0" fontId="8" fillId="0" borderId="15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10" fillId="15" borderId="12" xfId="0" applyFont="1" applyFill="1" applyBorder="1" applyAlignment="1">
      <alignment horizontal="center" vertical="center" wrapText="1"/>
    </xf>
    <xf numFmtId="0" fontId="10" fillId="15" borderId="4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164" fontId="4" fillId="0" borderId="14" xfId="7" applyFont="1" applyFill="1" applyBorder="1" applyAlignment="1">
      <alignment horizontal="left" vertical="center" wrapText="1"/>
    </xf>
    <xf numFmtId="164" fontId="4" fillId="0" borderId="4" xfId="7" applyFont="1" applyFill="1" applyBorder="1" applyAlignment="1">
      <alignment horizontal="left" vertical="center" wrapText="1"/>
    </xf>
    <xf numFmtId="164" fontId="1" fillId="0" borderId="15" xfId="7" applyFont="1" applyFill="1" applyBorder="1" applyAlignment="1">
      <alignment horizontal="right" wrapText="1"/>
    </xf>
    <xf numFmtId="0" fontId="0" fillId="15" borderId="4" xfId="0" applyFill="1" applyBorder="1" applyAlignment="1">
      <alignment wrapText="1"/>
    </xf>
    <xf numFmtId="0" fontId="0" fillId="15" borderId="0" xfId="0" applyFill="1"/>
    <xf numFmtId="0" fontId="8" fillId="0" borderId="14" xfId="0" applyFont="1" applyFill="1" applyBorder="1" applyAlignment="1">
      <alignment horizontal="left" vertical="center" wrapText="1"/>
    </xf>
    <xf numFmtId="164" fontId="1" fillId="0" borderId="14" xfId="7" applyFont="1" applyFill="1" applyBorder="1" applyAlignment="1">
      <alignment horizontal="left" vertical="center" wrapText="1"/>
    </xf>
    <xf numFmtId="164" fontId="1" fillId="0" borderId="0" xfId="7" applyFont="1"/>
    <xf numFmtId="0" fontId="8" fillId="0" borderId="4" xfId="0" applyFont="1" applyFill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vertical="center" wrapText="1"/>
    </xf>
    <xf numFmtId="164" fontId="1" fillId="0" borderId="4" xfId="7" applyFont="1" applyFill="1" applyBorder="1"/>
    <xf numFmtId="0" fontId="0" fillId="0" borderId="4" xfId="0" applyFill="1" applyBorder="1" applyAlignment="1">
      <alignment wrapText="1"/>
    </xf>
    <xf numFmtId="0" fontId="0" fillId="0" borderId="0" xfId="0" applyFill="1"/>
    <xf numFmtId="164" fontId="1" fillId="0" borderId="0" xfId="7" applyFont="1" applyFill="1" applyBorder="1"/>
    <xf numFmtId="0" fontId="8" fillId="0" borderId="8" xfId="0" applyFont="1" applyBorder="1" applyAlignment="1">
      <alignment horizontal="left" vertical="center" wrapText="1"/>
    </xf>
    <xf numFmtId="164" fontId="1" fillId="16" borderId="4" xfId="7" applyFont="1" applyFill="1" applyBorder="1"/>
    <xf numFmtId="0" fontId="12" fillId="14" borderId="18" xfId="0" applyFont="1" applyFill="1" applyBorder="1" applyAlignment="1">
      <alignment horizontal="left" vertical="center" wrapText="1"/>
    </xf>
    <xf numFmtId="164" fontId="5" fillId="0" borderId="15" xfId="7" applyFont="1" applyFill="1" applyBorder="1" applyAlignment="1">
      <alignment horizontal="right" wrapText="1"/>
    </xf>
    <xf numFmtId="0" fontId="8" fillId="3" borderId="3" xfId="0" applyFont="1" applyFill="1" applyBorder="1" applyAlignment="1">
      <alignment vertical="center" wrapText="1"/>
    </xf>
    <xf numFmtId="164" fontId="1" fillId="13" borderId="4" xfId="7" applyFont="1" applyFill="1" applyBorder="1"/>
    <xf numFmtId="0" fontId="1" fillId="0" borderId="4" xfId="0" applyFont="1" applyFill="1" applyBorder="1" applyAlignment="1">
      <alignment wrapText="1"/>
    </xf>
    <xf numFmtId="0" fontId="1" fillId="3" borderId="4" xfId="0" applyNumberFormat="1" applyFont="1" applyFill="1" applyBorder="1" applyAlignment="1" applyProtection="1">
      <alignment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>
      <alignment horizontal="left" vertical="center" wrapText="1"/>
    </xf>
    <xf numFmtId="164" fontId="4" fillId="15" borderId="14" xfId="7" applyFont="1" applyFill="1" applyBorder="1" applyAlignment="1">
      <alignment horizontal="left" vertical="center" wrapText="1"/>
    </xf>
    <xf numFmtId="164" fontId="4" fillId="15" borderId="15" xfId="7" applyFont="1" applyFill="1" applyBorder="1" applyAlignment="1">
      <alignment horizontal="right" wrapText="1"/>
    </xf>
    <xf numFmtId="164" fontId="1" fillId="15" borderId="15" xfId="7" applyFont="1" applyFill="1" applyBorder="1" applyAlignment="1">
      <alignment horizontal="right" wrapText="1"/>
    </xf>
    <xf numFmtId="164" fontId="5" fillId="0" borderId="14" xfId="7" applyFont="1" applyFill="1" applyBorder="1" applyAlignment="1" applyProtection="1">
      <alignment horizontal="right" vertical="center"/>
      <protection locked="0"/>
    </xf>
    <xf numFmtId="164" fontId="4" fillId="14" borderId="14" xfId="7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2" fillId="3" borderId="4" xfId="3" applyNumberFormat="1" applyFont="1" applyFill="1" applyBorder="1" applyAlignment="1" applyProtection="1">
      <alignment vertical="center" wrapText="1"/>
    </xf>
    <xf numFmtId="0" fontId="1" fillId="0" borderId="4" xfId="0" applyFont="1" applyBorder="1" applyAlignment="1">
      <alignment wrapText="1"/>
    </xf>
    <xf numFmtId="0" fontId="13" fillId="14" borderId="14" xfId="0" applyFont="1" applyFill="1" applyBorder="1" applyAlignment="1">
      <alignment horizontal="center" vertical="center" wrapText="1"/>
    </xf>
    <xf numFmtId="164" fontId="4" fillId="14" borderId="14" xfId="7" applyFont="1" applyFill="1" applyBorder="1" applyAlignment="1">
      <alignment horizontal="left" vertical="center" wrapText="1"/>
    </xf>
    <xf numFmtId="9" fontId="0" fillId="0" borderId="4" xfId="0" applyNumberFormat="1" applyBorder="1" applyAlignment="1">
      <alignment wrapText="1"/>
    </xf>
    <xf numFmtId="9" fontId="1" fillId="0" borderId="4" xfId="0" applyNumberFormat="1" applyFont="1" applyBorder="1" applyAlignment="1">
      <alignment wrapText="1"/>
    </xf>
    <xf numFmtId="164" fontId="4" fillId="0" borderId="15" xfId="7" applyFont="1" applyFill="1" applyBorder="1" applyAlignment="1">
      <alignment horizontal="right" wrapText="1"/>
    </xf>
    <xf numFmtId="164" fontId="4" fillId="0" borderId="14" xfId="7" applyFont="1" applyFill="1" applyBorder="1" applyAlignment="1">
      <alignment vertical="center" wrapText="1"/>
    </xf>
    <xf numFmtId="164" fontId="1" fillId="0" borderId="15" xfId="7" applyFont="1" applyFill="1" applyBorder="1" applyAlignment="1">
      <alignment vertical="center" wrapText="1"/>
    </xf>
    <xf numFmtId="164" fontId="1" fillId="0" borderId="14" xfId="7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1" fillId="15" borderId="4" xfId="0" applyFont="1" applyFill="1" applyBorder="1" applyAlignment="1">
      <alignment wrapText="1"/>
    </xf>
    <xf numFmtId="164" fontId="1" fillId="0" borderId="4" xfId="7" applyFont="1" applyFill="1" applyBorder="1" applyAlignment="1">
      <alignment horizontal="right" wrapText="1"/>
    </xf>
    <xf numFmtId="164" fontId="4" fillId="0" borderId="18" xfId="7" applyFont="1" applyFill="1" applyBorder="1" applyAlignment="1">
      <alignment horizontal="left" vertical="center" wrapText="1"/>
    </xf>
    <xf numFmtId="164" fontId="4" fillId="0" borderId="1" xfId="7" applyFont="1" applyFill="1" applyBorder="1" applyAlignment="1">
      <alignment horizontal="right" wrapText="1"/>
    </xf>
    <xf numFmtId="0" fontId="8" fillId="0" borderId="0" xfId="0" applyFont="1" applyBorder="1" applyAlignment="1">
      <alignment horizontal="left" vertical="center" wrapText="1"/>
    </xf>
    <xf numFmtId="164" fontId="4" fillId="14" borderId="1" xfId="7" applyFont="1" applyFill="1" applyBorder="1" applyAlignment="1">
      <alignment horizontal="right" wrapText="1"/>
    </xf>
    <xf numFmtId="0" fontId="10" fillId="15" borderId="14" xfId="0" applyFont="1" applyFill="1" applyBorder="1" applyAlignment="1">
      <alignment horizontal="center" vertical="center" wrapText="1"/>
    </xf>
    <xf numFmtId="164" fontId="1" fillId="15" borderId="18" xfId="7" applyFont="1" applyFill="1" applyBorder="1" applyAlignment="1">
      <alignment horizontal="left" vertical="center" wrapText="1"/>
    </xf>
    <xf numFmtId="164" fontId="1" fillId="15" borderId="1" xfId="7" applyFont="1" applyFill="1" applyBorder="1" applyAlignment="1">
      <alignment horizontal="right" wrapText="1"/>
    </xf>
    <xf numFmtId="164" fontId="4" fillId="14" borderId="4" xfId="7" applyFont="1" applyFill="1" applyBorder="1" applyAlignment="1">
      <alignment horizontal="left" vertical="center" wrapText="1"/>
    </xf>
    <xf numFmtId="164" fontId="4" fillId="14" borderId="18" xfId="7" applyFont="1" applyFill="1" applyBorder="1" applyAlignment="1">
      <alignment horizontal="left" vertical="center" wrapText="1"/>
    </xf>
    <xf numFmtId="0" fontId="15" fillId="3" borderId="4" xfId="3" applyFont="1" applyFill="1" applyBorder="1" applyAlignment="1">
      <alignment vertical="center" wrapText="1"/>
    </xf>
    <xf numFmtId="164" fontId="4" fillId="0" borderId="10" xfId="7" applyFont="1" applyFill="1" applyBorder="1" applyAlignment="1">
      <alignment horizontal="right" wrapText="1"/>
    </xf>
    <xf numFmtId="164" fontId="1" fillId="0" borderId="10" xfId="7" applyFont="1" applyFill="1" applyBorder="1" applyAlignment="1">
      <alignment horizontal="right" wrapText="1"/>
    </xf>
    <xf numFmtId="164" fontId="1" fillId="0" borderId="1" xfId="7" applyFont="1" applyFill="1" applyBorder="1" applyAlignment="1">
      <alignment horizontal="right" wrapText="1"/>
    </xf>
    <xf numFmtId="0" fontId="13" fillId="14" borderId="21" xfId="0" applyFont="1" applyFill="1" applyBorder="1" applyAlignment="1">
      <alignment horizontal="center" vertical="center" wrapText="1"/>
    </xf>
    <xf numFmtId="0" fontId="13" fillId="14" borderId="3" xfId="0" applyFont="1" applyFill="1" applyBorder="1" applyAlignment="1">
      <alignment horizontal="center" vertical="center" wrapText="1"/>
    </xf>
    <xf numFmtId="0" fontId="13" fillId="14" borderId="18" xfId="0" applyFont="1" applyFill="1" applyBorder="1" applyAlignment="1">
      <alignment horizontal="center" vertical="center" wrapText="1"/>
    </xf>
    <xf numFmtId="0" fontId="12" fillId="14" borderId="2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0" fillId="0" borderId="4" xfId="0" applyFill="1" applyBorder="1"/>
    <xf numFmtId="164" fontId="4" fillId="0" borderId="4" xfId="7" applyFont="1" applyFill="1" applyBorder="1" applyAlignment="1">
      <alignment horizontal="right" wrapText="1"/>
    </xf>
    <xf numFmtId="164" fontId="4" fillId="15" borderId="4" xfId="7" applyFont="1" applyFill="1" applyBorder="1" applyAlignment="1">
      <alignment vertical="center" wrapText="1"/>
    </xf>
    <xf numFmtId="164" fontId="1" fillId="15" borderId="15" xfId="7" applyFont="1" applyFill="1" applyBorder="1" applyAlignment="1">
      <alignment vertical="center" wrapText="1"/>
    </xf>
    <xf numFmtId="164" fontId="4" fillId="15" borderId="4" xfId="7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3" fillId="17" borderId="1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4" xfId="0" applyFont="1" applyFill="1" applyBorder="1" applyAlignment="1">
      <alignment horizontal="center" vertical="center" wrapText="1"/>
    </xf>
    <xf numFmtId="0" fontId="0" fillId="17" borderId="0" xfId="0" applyFill="1"/>
    <xf numFmtId="0" fontId="13" fillId="0" borderId="1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64" fontId="1" fillId="6" borderId="4" xfId="7" applyFont="1" applyFill="1" applyBorder="1"/>
    <xf numFmtId="0" fontId="12" fillId="14" borderId="13" xfId="0" applyFont="1" applyFill="1" applyBorder="1" applyAlignment="1">
      <alignment horizontal="left" wrapText="1"/>
    </xf>
    <xf numFmtId="0" fontId="12" fillId="14" borderId="14" xfId="0" applyFont="1" applyFill="1" applyBorder="1" applyAlignment="1">
      <alignment horizontal="left" wrapText="1"/>
    </xf>
    <xf numFmtId="0" fontId="10" fillId="11" borderId="9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wrapText="1"/>
    </xf>
    <xf numFmtId="0" fontId="4" fillId="11" borderId="4" xfId="0" applyFont="1" applyFill="1" applyBorder="1" applyAlignment="1">
      <alignment wrapText="1"/>
    </xf>
    <xf numFmtId="0" fontId="4" fillId="11" borderId="14" xfId="0" applyFont="1" applyFill="1" applyBorder="1" applyAlignment="1">
      <alignment wrapText="1"/>
    </xf>
    <xf numFmtId="164" fontId="4" fillId="11" borderId="11" xfId="7" applyFont="1" applyFill="1" applyBorder="1" applyAlignment="1">
      <alignment wrapText="1"/>
    </xf>
    <xf numFmtId="164" fontId="4" fillId="11" borderId="10" xfId="7" applyFont="1" applyFill="1" applyBorder="1" applyAlignment="1">
      <alignment horizontal="right" wrapText="1"/>
    </xf>
    <xf numFmtId="0" fontId="0" fillId="11" borderId="0" xfId="0" applyFill="1"/>
    <xf numFmtId="0" fontId="13" fillId="14" borderId="11" xfId="0" applyFont="1" applyFill="1" applyBorder="1" applyAlignment="1">
      <alignment horizontal="center" vertical="center" wrapText="1"/>
    </xf>
    <xf numFmtId="0" fontId="12" fillId="14" borderId="28" xfId="0" applyFont="1" applyFill="1" applyBorder="1" applyAlignment="1">
      <alignment horizontal="left" vertical="center" wrapText="1"/>
    </xf>
    <xf numFmtId="164" fontId="4" fillId="14" borderId="11" xfId="7" applyFont="1" applyFill="1" applyBorder="1" applyAlignment="1">
      <alignment horizontal="left" vertical="center" wrapText="1"/>
    </xf>
    <xf numFmtId="164" fontId="4" fillId="14" borderId="10" xfId="7" applyFont="1" applyFill="1" applyBorder="1" applyAlignment="1">
      <alignment horizontal="right" wrapText="1"/>
    </xf>
    <xf numFmtId="0" fontId="0" fillId="14" borderId="0" xfId="0" applyFill="1"/>
    <xf numFmtId="0" fontId="10" fillId="15" borderId="11" xfId="0" applyFont="1" applyFill="1" applyBorder="1" applyAlignment="1">
      <alignment horizontal="center" vertical="center" wrapText="1"/>
    </xf>
    <xf numFmtId="164" fontId="1" fillId="15" borderId="10" xfId="7" applyFont="1" applyFill="1" applyBorder="1" applyAlignment="1">
      <alignment horizontal="right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164" fontId="4" fillId="11" borderId="14" xfId="7" applyFont="1" applyFill="1" applyBorder="1" applyAlignment="1">
      <alignment wrapText="1"/>
    </xf>
    <xf numFmtId="164" fontId="4" fillId="11" borderId="15" xfId="7" applyFont="1" applyFill="1" applyBorder="1" applyAlignment="1">
      <alignment horizontal="right" wrapText="1"/>
    </xf>
    <xf numFmtId="0" fontId="1" fillId="15" borderId="0" xfId="0" applyFont="1" applyFill="1"/>
    <xf numFmtId="0" fontId="1" fillId="3" borderId="4" xfId="3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0" fontId="10" fillId="11" borderId="13" xfId="0" applyFont="1" applyFill="1" applyBorder="1" applyAlignment="1">
      <alignment horizontal="center" vertical="center" wrapText="1"/>
    </xf>
    <xf numFmtId="164" fontId="4" fillId="15" borderId="4" xfId="7" applyFont="1" applyFill="1" applyBorder="1" applyAlignment="1">
      <alignment horizontal="right" wrapText="1"/>
    </xf>
    <xf numFmtId="164" fontId="1" fillId="15" borderId="4" xfId="7" applyFont="1" applyFill="1" applyBorder="1" applyAlignment="1">
      <alignment horizontal="right" wrapText="1"/>
    </xf>
    <xf numFmtId="0" fontId="10" fillId="11" borderId="28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vertical="center" wrapText="1"/>
    </xf>
    <xf numFmtId="0" fontId="12" fillId="11" borderId="14" xfId="0" applyFont="1" applyFill="1" applyBorder="1" applyAlignment="1">
      <alignment vertical="center" wrapText="1"/>
    </xf>
    <xf numFmtId="164" fontId="4" fillId="11" borderId="11" xfId="7" applyFont="1" applyFill="1" applyBorder="1" applyAlignment="1">
      <alignment vertical="center" wrapText="1"/>
    </xf>
    <xf numFmtId="164" fontId="4" fillId="14" borderId="4" xfId="7" applyFont="1" applyFill="1" applyBorder="1" applyAlignment="1">
      <alignment horizontal="right" wrapText="1"/>
    </xf>
    <xf numFmtId="164" fontId="4" fillId="14" borderId="13" xfId="7" applyFont="1" applyFill="1" applyBorder="1" applyAlignment="1">
      <alignment horizontal="right" wrapText="1"/>
    </xf>
    <xf numFmtId="0" fontId="10" fillId="15" borderId="21" xfId="0" applyFont="1" applyFill="1" applyBorder="1" applyAlignment="1">
      <alignment horizontal="center" vertical="center" wrapText="1"/>
    </xf>
    <xf numFmtId="0" fontId="10" fillId="15" borderId="3" xfId="0" applyFont="1" applyFill="1" applyBorder="1" applyAlignment="1">
      <alignment horizontal="center" vertical="center" wrapText="1"/>
    </xf>
    <xf numFmtId="0" fontId="10" fillId="15" borderId="18" xfId="0" applyFont="1" applyFill="1" applyBorder="1" applyAlignment="1">
      <alignment horizontal="center" vertical="center" wrapText="1"/>
    </xf>
    <xf numFmtId="0" fontId="0" fillId="15" borderId="4" xfId="0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wrapText="1"/>
    </xf>
    <xf numFmtId="164" fontId="1" fillId="0" borderId="0" xfId="7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14" xfId="0" applyBorder="1" applyAlignment="1">
      <alignment wrapText="1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wrapText="1"/>
    </xf>
    <xf numFmtId="0" fontId="11" fillId="0" borderId="0" xfId="0" applyFont="1" applyBorder="1" applyAlignment="1">
      <alignment horizontal="left" wrapText="1"/>
    </xf>
    <xf numFmtId="164" fontId="1" fillId="0" borderId="0" xfId="7" applyFont="1" applyBorder="1"/>
    <xf numFmtId="164" fontId="4" fillId="15" borderId="0" xfId="7" applyFont="1" applyFill="1" applyBorder="1" applyAlignment="1">
      <alignment horizontal="right"/>
    </xf>
    <xf numFmtId="169" fontId="0" fillId="15" borderId="0" xfId="0" applyNumberFormat="1" applyFill="1" applyBorder="1" applyAlignment="1">
      <alignment wrapText="1"/>
    </xf>
    <xf numFmtId="0" fontId="11" fillId="0" borderId="0" xfId="0" applyFont="1" applyAlignment="1">
      <alignment horizontal="left" wrapText="1"/>
    </xf>
    <xf numFmtId="0" fontId="4" fillId="0" borderId="4" xfId="0" applyFont="1" applyBorder="1" applyAlignment="1">
      <alignment horizontal="left" wrapText="1"/>
    </xf>
    <xf numFmtId="164" fontId="1" fillId="0" borderId="4" xfId="7" applyFont="1" applyBorder="1"/>
    <xf numFmtId="164" fontId="4" fillId="15" borderId="4" xfId="7" applyFont="1" applyFill="1" applyBorder="1" applyAlignment="1">
      <alignment horizontal="right"/>
    </xf>
    <xf numFmtId="0" fontId="1" fillId="0" borderId="4" xfId="0" applyFont="1" applyFill="1" applyBorder="1" applyAlignment="1">
      <alignment horizontal="left" wrapText="1"/>
    </xf>
    <xf numFmtId="164" fontId="8" fillId="0" borderId="4" xfId="7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1" fillId="0" borderId="4" xfId="3" applyNumberFormat="1" applyFont="1" applyFill="1" applyBorder="1" applyAlignment="1" applyProtection="1">
      <alignment vertical="center" wrapText="1"/>
    </xf>
    <xf numFmtId="0" fontId="10" fillId="15" borderId="33" xfId="0" applyFont="1" applyFill="1" applyBorder="1" applyAlignment="1">
      <alignment horizontal="center" vertical="center" wrapText="1"/>
    </xf>
    <xf numFmtId="0" fontId="10" fillId="15" borderId="34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wrapText="1"/>
    </xf>
    <xf numFmtId="0" fontId="12" fillId="14" borderId="0" xfId="0" applyFont="1" applyFill="1" applyBorder="1" applyAlignment="1">
      <alignment horizontal="left" vertical="center" wrapText="1"/>
    </xf>
    <xf numFmtId="0" fontId="10" fillId="15" borderId="22" xfId="0" applyFont="1" applyFill="1" applyBorder="1" applyAlignment="1">
      <alignment horizontal="center" vertical="center" wrapText="1"/>
    </xf>
    <xf numFmtId="0" fontId="10" fillId="15" borderId="23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wrapText="1"/>
    </xf>
    <xf numFmtId="164" fontId="1" fillId="2" borderId="4" xfId="7" applyFont="1" applyFill="1" applyBorder="1"/>
    <xf numFmtId="0" fontId="13" fillId="14" borderId="9" xfId="0" applyFont="1" applyFill="1" applyBorder="1" applyAlignment="1">
      <alignment horizontal="center" vertical="center" wrapText="1"/>
    </xf>
    <xf numFmtId="0" fontId="13" fillId="14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13" fillId="14" borderId="35" xfId="0" applyFont="1" applyFill="1" applyBorder="1" applyAlignment="1">
      <alignment horizontal="center" vertical="center" wrapText="1"/>
    </xf>
    <xf numFmtId="0" fontId="13" fillId="14" borderId="20" xfId="0" applyFont="1" applyFill="1" applyBorder="1" applyAlignment="1">
      <alignment horizontal="center" vertical="center" wrapText="1"/>
    </xf>
    <xf numFmtId="0" fontId="13" fillId="14" borderId="2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164" fontId="1" fillId="0" borderId="4" xfId="7" applyFont="1" applyFill="1" applyBorder="1" applyAlignment="1">
      <alignment horizontal="left" vertical="center" wrapText="1"/>
    </xf>
    <xf numFmtId="164" fontId="1" fillId="5" borderId="14" xfId="7" applyFont="1" applyFill="1" applyBorder="1" applyAlignment="1">
      <alignment horizontal="left" vertical="center" wrapText="1"/>
    </xf>
    <xf numFmtId="164" fontId="1" fillId="5" borderId="18" xfId="7" applyFont="1" applyFill="1" applyBorder="1" applyAlignment="1">
      <alignment horizontal="left" vertical="center" wrapText="1"/>
    </xf>
    <xf numFmtId="0" fontId="8" fillId="12" borderId="14" xfId="0" applyFont="1" applyFill="1" applyBorder="1" applyAlignment="1">
      <alignment horizontal="left" vertical="center" wrapText="1"/>
    </xf>
    <xf numFmtId="0" fontId="9" fillId="12" borderId="14" xfId="0" applyFont="1" applyFill="1" applyBorder="1" applyAlignment="1">
      <alignment horizontal="left" vertical="center" wrapText="1"/>
    </xf>
    <xf numFmtId="164" fontId="1" fillId="18" borderId="4" xfId="7" applyFont="1" applyFill="1" applyBorder="1"/>
    <xf numFmtId="164" fontId="1" fillId="10" borderId="4" xfId="7" applyFont="1" applyFill="1" applyBorder="1"/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64" fontId="1" fillId="19" borderId="4" xfId="7" applyFont="1" applyFill="1" applyBorder="1"/>
    <xf numFmtId="164" fontId="1" fillId="5" borderId="4" xfId="7" applyFont="1" applyFill="1" applyBorder="1"/>
    <xf numFmtId="164" fontId="1" fillId="5" borderId="0" xfId="7" applyFont="1" applyFill="1"/>
    <xf numFmtId="0" fontId="8" fillId="0" borderId="39" xfId="0" applyFont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164" fontId="0" fillId="5" borderId="4" xfId="7" applyFont="1" applyFill="1" applyBorder="1" applyAlignment="1" applyProtection="1">
      <alignment vertical="center"/>
      <protection locked="0"/>
    </xf>
    <xf numFmtId="164" fontId="1" fillId="5" borderId="0" xfId="7" applyFont="1" applyFill="1" applyBorder="1"/>
    <xf numFmtId="3" fontId="1" fillId="5" borderId="4" xfId="2" applyNumberFormat="1" applyFont="1" applyFill="1" applyBorder="1"/>
    <xf numFmtId="164" fontId="1" fillId="5" borderId="14" xfId="7" applyFont="1" applyFill="1" applyBorder="1" applyAlignment="1">
      <alignment horizontal="center" vertical="center" wrapText="1"/>
    </xf>
    <xf numFmtId="164" fontId="1" fillId="5" borderId="4" xfId="7" applyFont="1" applyFill="1" applyBorder="1" applyAlignment="1">
      <alignment horizontal="left" vertical="center" wrapText="1"/>
    </xf>
    <xf numFmtId="0" fontId="12" fillId="14" borderId="29" xfId="0" applyFont="1" applyFill="1" applyBorder="1" applyAlignment="1">
      <alignment horizontal="left" vertical="center" wrapText="1"/>
    </xf>
    <xf numFmtId="164" fontId="1" fillId="10" borderId="0" xfId="7" applyFont="1" applyFill="1" applyBorder="1"/>
    <xf numFmtId="164" fontId="1" fillId="10" borderId="4" xfId="7" applyFont="1" applyFill="1" applyBorder="1" applyAlignment="1">
      <alignment horizontal="left" vertical="center" wrapText="1"/>
    </xf>
    <xf numFmtId="164" fontId="1" fillId="10" borderId="4" xfId="7" applyFont="1" applyFill="1" applyBorder="1" applyAlignment="1">
      <alignment horizontal="right" wrapText="1"/>
    </xf>
    <xf numFmtId="0" fontId="8" fillId="0" borderId="1" xfId="0" applyFont="1" applyBorder="1" applyAlignment="1">
      <alignment horizontal="left" vertical="center" wrapText="1"/>
    </xf>
    <xf numFmtId="0" fontId="1" fillId="15" borderId="4" xfId="0" applyFont="1" applyFill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169" fontId="4" fillId="4" borderId="14" xfId="1" applyNumberFormat="1" applyFont="1" applyFill="1" applyBorder="1" applyAlignment="1">
      <alignment horizontal="center" wrapText="1"/>
    </xf>
    <xf numFmtId="169" fontId="1" fillId="15" borderId="11" xfId="1" applyNumberFormat="1" applyFont="1" applyFill="1" applyBorder="1" applyAlignment="1">
      <alignment horizontal="center" wrapText="1"/>
    </xf>
    <xf numFmtId="0" fontId="11" fillId="0" borderId="14" xfId="0" applyFont="1" applyBorder="1" applyAlignment="1">
      <alignment wrapText="1"/>
    </xf>
    <xf numFmtId="0" fontId="0" fillId="15" borderId="14" xfId="0" applyFill="1" applyBorder="1" applyAlignment="1">
      <alignment wrapText="1"/>
    </xf>
    <xf numFmtId="9" fontId="0" fillId="0" borderId="14" xfId="0" applyNumberFormat="1" applyBorder="1" applyAlignment="1">
      <alignment wrapText="1"/>
    </xf>
    <xf numFmtId="0" fontId="1" fillId="15" borderId="14" xfId="0" applyFont="1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1" fillId="8" borderId="14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0" fillId="17" borderId="14" xfId="0" applyFill="1" applyBorder="1" applyAlignment="1">
      <alignment wrapText="1"/>
    </xf>
    <xf numFmtId="0" fontId="0" fillId="11" borderId="14" xfId="0" applyFill="1" applyBorder="1" applyAlignment="1">
      <alignment wrapText="1"/>
    </xf>
    <xf numFmtId="0" fontId="0" fillId="14" borderId="14" xfId="0" applyFill="1" applyBorder="1" applyAlignment="1">
      <alignment wrapText="1"/>
    </xf>
    <xf numFmtId="169" fontId="0" fillId="15" borderId="11" xfId="0" applyNumberFormat="1" applyFill="1" applyBorder="1" applyAlignment="1">
      <alignment wrapText="1"/>
    </xf>
    <xf numFmtId="169" fontId="0" fillId="15" borderId="14" xfId="0" applyNumberFormat="1" applyFill="1" applyBorder="1" applyAlignment="1">
      <alignment wrapText="1"/>
    </xf>
    <xf numFmtId="0" fontId="8" fillId="0" borderId="10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9" borderId="4" xfId="0" applyFill="1" applyBorder="1" applyAlignment="1">
      <alignment horizontal="left" vertical="center" wrapText="1"/>
    </xf>
    <xf numFmtId="9" fontId="1" fillId="0" borderId="4" xfId="0" applyNumberFormat="1" applyFont="1" applyBorder="1" applyAlignment="1">
      <alignment horizontal="left" vertical="center" wrapText="1"/>
    </xf>
    <xf numFmtId="169" fontId="1" fillId="0" borderId="4" xfId="1" applyNumberFormat="1" applyFont="1" applyFill="1" applyBorder="1" applyAlignment="1">
      <alignment horizontal="left" vertical="center" wrapText="1"/>
    </xf>
    <xf numFmtId="170" fontId="1" fillId="0" borderId="4" xfId="0" applyNumberFormat="1" applyFont="1" applyBorder="1" applyAlignment="1">
      <alignment horizontal="left" vertical="center" wrapText="1"/>
    </xf>
    <xf numFmtId="0" fontId="0" fillId="14" borderId="4" xfId="0" applyFill="1" applyBorder="1" applyAlignment="1">
      <alignment horizontal="left" vertical="center" wrapText="1"/>
    </xf>
    <xf numFmtId="0" fontId="1" fillId="14" borderId="4" xfId="0" applyFont="1" applyFill="1" applyBorder="1" applyAlignment="1">
      <alignment horizontal="left" vertical="center" wrapText="1"/>
    </xf>
    <xf numFmtId="169" fontId="1" fillId="11" borderId="4" xfId="1" applyNumberFormat="1" applyFont="1" applyFill="1" applyBorder="1" applyAlignment="1">
      <alignment horizontal="left" vertical="center" wrapText="1"/>
    </xf>
    <xf numFmtId="169" fontId="1" fillId="14" borderId="4" xfId="1" applyNumberFormat="1" applyFont="1" applyFill="1" applyBorder="1" applyAlignment="1">
      <alignment horizontal="left" vertical="center" wrapText="1"/>
    </xf>
    <xf numFmtId="169" fontId="11" fillId="11" borderId="4" xfId="1" applyNumberFormat="1" applyFont="1" applyFill="1" applyBorder="1" applyAlignment="1">
      <alignment horizontal="left" vertical="center" wrapText="1"/>
    </xf>
    <xf numFmtId="169" fontId="11" fillId="14" borderId="4" xfId="1" applyNumberFormat="1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169" fontId="4" fillId="15" borderId="4" xfId="0" applyNumberFormat="1" applyFont="1" applyFill="1" applyBorder="1" applyAlignment="1">
      <alignment horizontal="left" vertical="center" wrapText="1"/>
    </xf>
    <xf numFmtId="164" fontId="1" fillId="0" borderId="1" xfId="7" applyFont="1" applyFill="1" applyBorder="1" applyAlignment="1">
      <alignment vertical="center" wrapText="1"/>
    </xf>
    <xf numFmtId="164" fontId="1" fillId="10" borderId="15" xfId="7" applyFont="1" applyFill="1" applyBorder="1" applyAlignment="1">
      <alignment horizontal="right" wrapText="1"/>
    </xf>
    <xf numFmtId="164" fontId="1" fillId="10" borderId="3" xfId="7" applyFont="1" applyFill="1" applyBorder="1"/>
    <xf numFmtId="164" fontId="1" fillId="10" borderId="0" xfId="7" applyFont="1" applyFill="1"/>
    <xf numFmtId="170" fontId="1" fillId="0" borderId="3" xfId="0" applyNumberFormat="1" applyFont="1" applyBorder="1" applyAlignment="1">
      <alignment horizontal="left" vertical="center" wrapText="1"/>
    </xf>
    <xf numFmtId="0" fontId="12" fillId="17" borderId="11" xfId="0" applyFont="1" applyFill="1" applyBorder="1" applyAlignment="1">
      <alignment horizontal="left" vertical="center" wrapText="1"/>
    </xf>
    <xf numFmtId="164" fontId="4" fillId="17" borderId="11" xfId="7" applyFont="1" applyFill="1" applyBorder="1" applyAlignment="1">
      <alignment horizontal="left" vertical="center" wrapText="1"/>
    </xf>
    <xf numFmtId="164" fontId="4" fillId="17" borderId="10" xfId="7" applyFont="1" applyFill="1" applyBorder="1" applyAlignment="1">
      <alignment horizontal="right" wrapText="1"/>
    </xf>
    <xf numFmtId="170" fontId="1" fillId="17" borderId="8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64" fontId="1" fillId="10" borderId="15" xfId="7" applyFont="1" applyFill="1" applyBorder="1" applyAlignment="1">
      <alignment horizontal="center" vertical="center" wrapText="1"/>
    </xf>
    <xf numFmtId="164" fontId="0" fillId="10" borderId="4" xfId="7" applyFont="1" applyFill="1" applyBorder="1" applyAlignment="1" applyProtection="1">
      <alignment vertical="center"/>
      <protection locked="0"/>
    </xf>
    <xf numFmtId="164" fontId="0" fillId="10" borderId="15" xfId="7" applyFont="1" applyFill="1" applyBorder="1" applyAlignment="1" applyProtection="1">
      <alignment vertical="center"/>
      <protection locked="0"/>
    </xf>
    <xf numFmtId="164" fontId="1" fillId="10" borderId="1" xfId="7" applyFont="1" applyFill="1" applyBorder="1"/>
    <xf numFmtId="0" fontId="8" fillId="0" borderId="14" xfId="0" applyFont="1" applyFill="1" applyBorder="1" applyAlignment="1">
      <alignment vertical="center" wrapText="1"/>
    </xf>
    <xf numFmtId="164" fontId="1" fillId="10" borderId="15" xfId="7" applyFont="1" applyFill="1" applyBorder="1"/>
    <xf numFmtId="0" fontId="1" fillId="0" borderId="4" xfId="0" quotePrefix="1" applyFont="1" applyFill="1" applyBorder="1" applyAlignment="1">
      <alignment horizontal="left" wrapText="1"/>
    </xf>
    <xf numFmtId="0" fontId="0" fillId="15" borderId="14" xfId="0" applyFill="1" applyBorder="1"/>
    <xf numFmtId="3" fontId="1" fillId="0" borderId="0" xfId="2" applyNumberFormat="1" applyFont="1" applyFill="1" applyBorder="1"/>
    <xf numFmtId="164" fontId="4" fillId="15" borderId="4" xfId="7" applyFont="1" applyFill="1" applyBorder="1" applyAlignment="1">
      <alignment horizontal="center" vertical="center" wrapText="1"/>
    </xf>
    <xf numFmtId="164" fontId="1" fillId="10" borderId="4" xfId="7" applyFont="1" applyFill="1" applyBorder="1" applyAlignment="1" applyProtection="1">
      <alignment horizontal="left" vertical="center"/>
      <protection locked="0"/>
    </xf>
    <xf numFmtId="164" fontId="1" fillId="5" borderId="14" xfId="7" applyFont="1" applyFill="1" applyBorder="1"/>
    <xf numFmtId="0" fontId="8" fillId="0" borderId="0" xfId="0" applyFont="1" applyFill="1" applyBorder="1" applyAlignment="1">
      <alignment vertical="center" wrapText="1"/>
    </xf>
    <xf numFmtId="0" fontId="2" fillId="0" borderId="4" xfId="3" applyNumberFormat="1" applyFont="1" applyFill="1" applyBorder="1" applyAlignment="1" applyProtection="1">
      <alignment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 wrapText="1"/>
    </xf>
    <xf numFmtId="0" fontId="10" fillId="15" borderId="36" xfId="0" applyFont="1" applyFill="1" applyBorder="1" applyAlignment="1">
      <alignment horizontal="center" vertical="center" wrapText="1"/>
    </xf>
    <xf numFmtId="0" fontId="10" fillId="15" borderId="37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1" fillId="3" borderId="38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164" fontId="1" fillId="0" borderId="14" xfId="7" applyFont="1" applyFill="1" applyBorder="1"/>
    <xf numFmtId="0" fontId="9" fillId="0" borderId="14" xfId="0" applyFont="1" applyFill="1" applyBorder="1" applyAlignment="1">
      <alignment horizontal="left" vertical="center" wrapText="1"/>
    </xf>
    <xf numFmtId="164" fontId="1" fillId="5" borderId="3" xfId="7" applyFont="1" applyFill="1" applyBorder="1"/>
    <xf numFmtId="164" fontId="0" fillId="5" borderId="0" xfId="7" applyFont="1" applyFill="1"/>
    <xf numFmtId="0" fontId="8" fillId="0" borderId="25" xfId="0" applyFont="1" applyBorder="1" applyAlignment="1">
      <alignment horizontal="left" vertical="center" wrapText="1"/>
    </xf>
    <xf numFmtId="164" fontId="1" fillId="5" borderId="0" xfId="7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 wrapText="1"/>
    </xf>
    <xf numFmtId="164" fontId="1" fillId="5" borderId="8" xfId="7" applyFont="1" applyFill="1" applyBorder="1"/>
    <xf numFmtId="0" fontId="8" fillId="3" borderId="8" xfId="0" applyFont="1" applyFill="1" applyBorder="1" applyAlignment="1">
      <alignment vertical="center" wrapText="1"/>
    </xf>
    <xf numFmtId="164" fontId="1" fillId="5" borderId="11" xfId="7" applyFont="1" applyFill="1" applyBorder="1" applyAlignment="1">
      <alignment horizontal="left" vertical="center" wrapText="1"/>
    </xf>
    <xf numFmtId="164" fontId="4" fillId="11" borderId="4" xfId="7" applyFont="1" applyFill="1" applyBorder="1" applyAlignment="1">
      <alignment wrapText="1"/>
    </xf>
    <xf numFmtId="0" fontId="4" fillId="11" borderId="28" xfId="0" applyFont="1" applyFill="1" applyBorder="1" applyAlignment="1">
      <alignment horizontal="left" vertical="center" wrapText="1"/>
    </xf>
    <xf numFmtId="0" fontId="4" fillId="11" borderId="14" xfId="0" applyFont="1" applyFill="1" applyBorder="1" applyAlignment="1">
      <alignment horizontal="left" vertical="center" wrapText="1"/>
    </xf>
    <xf numFmtId="164" fontId="4" fillId="11" borderId="14" xfId="7" applyFont="1" applyFill="1" applyBorder="1" applyAlignment="1">
      <alignment horizontal="left" vertical="center" wrapText="1"/>
    </xf>
    <xf numFmtId="0" fontId="12" fillId="17" borderId="0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vertical="center" wrapText="1"/>
    </xf>
    <xf numFmtId="0" fontId="4" fillId="11" borderId="14" xfId="0" applyFont="1" applyFill="1" applyBorder="1" applyAlignment="1">
      <alignment vertical="center" wrapText="1"/>
    </xf>
    <xf numFmtId="164" fontId="4" fillId="11" borderId="14" xfId="7" applyFont="1" applyFill="1" applyBorder="1" applyAlignment="1">
      <alignment vertical="center" wrapText="1"/>
    </xf>
    <xf numFmtId="164" fontId="4" fillId="11" borderId="15" xfId="7" applyFont="1" applyFill="1" applyBorder="1" applyAlignment="1">
      <alignment vertical="center" wrapText="1"/>
    </xf>
    <xf numFmtId="0" fontId="4" fillId="11" borderId="15" xfId="0" applyFont="1" applyFill="1" applyBorder="1" applyAlignment="1">
      <alignment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left" wrapText="1"/>
    </xf>
    <xf numFmtId="0" fontId="12" fillId="11" borderId="11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7" applyFont="1" applyFill="1" applyBorder="1" applyAlignment="1">
      <alignment horizontal="center" vertical="center" wrapText="1"/>
    </xf>
    <xf numFmtId="164" fontId="4" fillId="2" borderId="3" xfId="7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7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vertical="center" wrapText="1"/>
    </xf>
    <xf numFmtId="164" fontId="4" fillId="2" borderId="15" xfId="7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0" fillId="9" borderId="3" xfId="0" applyFill="1" applyBorder="1" applyAlignment="1">
      <alignment horizontal="left" vertical="center" wrapText="1"/>
    </xf>
    <xf numFmtId="0" fontId="0" fillId="11" borderId="8" xfId="0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164" fontId="4" fillId="2" borderId="4" xfId="7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left" wrapText="1"/>
    </xf>
    <xf numFmtId="0" fontId="4" fillId="2" borderId="18" xfId="0" applyFont="1" applyFill="1" applyBorder="1" applyAlignment="1">
      <alignment horizontal="center" vertical="center" wrapText="1"/>
    </xf>
    <xf numFmtId="164" fontId="4" fillId="2" borderId="25" xfId="7" applyFont="1" applyFill="1" applyBorder="1" applyAlignment="1">
      <alignment horizontal="center" vertical="center" wrapText="1"/>
    </xf>
    <xf numFmtId="164" fontId="4" fillId="2" borderId="26" xfId="7" applyFont="1" applyFill="1" applyBorder="1" applyAlignment="1">
      <alignment horizontal="center" vertical="center" wrapText="1"/>
    </xf>
    <xf numFmtId="164" fontId="4" fillId="2" borderId="27" xfId="7" applyFont="1" applyFill="1" applyBorder="1" applyAlignment="1">
      <alignment horizontal="center" vertical="center"/>
    </xf>
    <xf numFmtId="169" fontId="11" fillId="2" borderId="4" xfId="1" applyNumberFormat="1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164" fontId="4" fillId="15" borderId="18" xfId="7" applyFont="1" applyFill="1" applyBorder="1" applyAlignment="1">
      <alignment horizontal="left" vertical="center" wrapText="1"/>
    </xf>
    <xf numFmtId="164" fontId="4" fillId="15" borderId="3" xfId="7" applyFont="1" applyFill="1" applyBorder="1" applyAlignment="1">
      <alignment horizontal="right" wrapText="1"/>
    </xf>
    <xf numFmtId="0" fontId="8" fillId="0" borderId="24" xfId="0" applyFont="1" applyBorder="1" applyAlignment="1">
      <alignment horizontal="left" vertical="center" wrapText="1"/>
    </xf>
    <xf numFmtId="0" fontId="12" fillId="11" borderId="11" xfId="0" applyFont="1" applyFill="1" applyBorder="1" applyAlignment="1">
      <alignment vertical="center" wrapText="1"/>
    </xf>
    <xf numFmtId="169" fontId="11" fillId="11" borderId="8" xfId="1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</cellXfs>
  <cellStyles count="8">
    <cellStyle name="Millares 10" xfId="4"/>
    <cellStyle name="Millares 11" xfId="5"/>
    <cellStyle name="Millares 2" xfId="2"/>
    <cellStyle name="Moneda" xfId="1" builtinId="4"/>
    <cellStyle name="Moneda [0]" xfId="7" builtinId="7"/>
    <cellStyle name="Normal" xfId="0" builtinId="0"/>
    <cellStyle name="Normal 18 2" xfId="6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261936</xdr:rowOff>
    </xdr:from>
    <xdr:to>
      <xdr:col>3</xdr:col>
      <xdr:colOff>190499</xdr:colOff>
      <xdr:row>2</xdr:row>
      <xdr:rowOff>285749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1936"/>
          <a:ext cx="821530" cy="607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8"/>
  <sheetViews>
    <sheetView tabSelected="1" zoomScale="80" zoomScaleNormal="80" workbookViewId="0">
      <selection activeCell="H270" sqref="H270"/>
    </sheetView>
  </sheetViews>
  <sheetFormatPr baseColWidth="10" defaultRowHeight="12.75" x14ac:dyDescent="0.2"/>
  <cols>
    <col min="1" max="1" width="2.7109375" style="142" bestFit="1" customWidth="1"/>
    <col min="2" max="2" width="3.140625" style="142" customWidth="1"/>
    <col min="3" max="3" width="3.5703125" style="142" customWidth="1"/>
    <col min="4" max="4" width="3" style="142" bestFit="1" customWidth="1"/>
    <col min="5" max="5" width="60" style="143" customWidth="1"/>
    <col min="6" max="6" width="51.7109375" style="143" customWidth="1"/>
    <col min="7" max="7" width="21.28515625" style="144" bestFit="1" customWidth="1"/>
    <col min="8" max="8" width="24" style="39" customWidth="1"/>
    <col min="9" max="9" width="22.42578125" style="39" customWidth="1"/>
    <col min="10" max="10" width="30.5703125" style="145" customWidth="1"/>
    <col min="11" max="11" width="28.42578125" style="150" customWidth="1"/>
    <col min="12" max="12" width="30.28515625" style="146" customWidth="1"/>
    <col min="13" max="255" width="11.42578125" style="146"/>
    <col min="256" max="256" width="2.7109375" style="146" bestFit="1" customWidth="1"/>
    <col min="257" max="257" width="3.140625" style="146" customWidth="1"/>
    <col min="258" max="258" width="3.5703125" style="146" customWidth="1"/>
    <col min="259" max="259" width="3" style="146" bestFit="1" customWidth="1"/>
    <col min="260" max="260" width="60" style="146" customWidth="1"/>
    <col min="261" max="261" width="7.85546875" style="146" customWidth="1"/>
    <col min="262" max="262" width="51.7109375" style="146" customWidth="1"/>
    <col min="263" max="263" width="21.28515625" style="146" bestFit="1" customWidth="1"/>
    <col min="264" max="264" width="24" style="146" customWidth="1"/>
    <col min="265" max="265" width="22.42578125" style="146" customWidth="1"/>
    <col min="266" max="266" width="30.5703125" style="146" customWidth="1"/>
    <col min="267" max="267" width="28.42578125" style="146" customWidth="1"/>
    <col min="268" max="268" width="30.28515625" style="146" customWidth="1"/>
    <col min="269" max="511" width="11.42578125" style="146"/>
    <col min="512" max="512" width="2.7109375" style="146" bestFit="1" customWidth="1"/>
    <col min="513" max="513" width="3.140625" style="146" customWidth="1"/>
    <col min="514" max="514" width="3.5703125" style="146" customWidth="1"/>
    <col min="515" max="515" width="3" style="146" bestFit="1" customWidth="1"/>
    <col min="516" max="516" width="60" style="146" customWidth="1"/>
    <col min="517" max="517" width="7.85546875" style="146" customWidth="1"/>
    <col min="518" max="518" width="51.7109375" style="146" customWidth="1"/>
    <col min="519" max="519" width="21.28515625" style="146" bestFit="1" customWidth="1"/>
    <col min="520" max="520" width="24" style="146" customWidth="1"/>
    <col min="521" max="521" width="22.42578125" style="146" customWidth="1"/>
    <col min="522" max="522" width="30.5703125" style="146" customWidth="1"/>
    <col min="523" max="523" width="28.42578125" style="146" customWidth="1"/>
    <col min="524" max="524" width="30.28515625" style="146" customWidth="1"/>
    <col min="525" max="767" width="11.42578125" style="146"/>
    <col min="768" max="768" width="2.7109375" style="146" bestFit="1" customWidth="1"/>
    <col min="769" max="769" width="3.140625" style="146" customWidth="1"/>
    <col min="770" max="770" width="3.5703125" style="146" customWidth="1"/>
    <col min="771" max="771" width="3" style="146" bestFit="1" customWidth="1"/>
    <col min="772" max="772" width="60" style="146" customWidth="1"/>
    <col min="773" max="773" width="7.85546875" style="146" customWidth="1"/>
    <col min="774" max="774" width="51.7109375" style="146" customWidth="1"/>
    <col min="775" max="775" width="21.28515625" style="146" bestFit="1" customWidth="1"/>
    <col min="776" max="776" width="24" style="146" customWidth="1"/>
    <col min="777" max="777" width="22.42578125" style="146" customWidth="1"/>
    <col min="778" max="778" width="30.5703125" style="146" customWidth="1"/>
    <col min="779" max="779" width="28.42578125" style="146" customWidth="1"/>
    <col min="780" max="780" width="30.28515625" style="146" customWidth="1"/>
    <col min="781" max="1023" width="11.42578125" style="146"/>
    <col min="1024" max="1024" width="2.7109375" style="146" bestFit="1" customWidth="1"/>
    <col min="1025" max="1025" width="3.140625" style="146" customWidth="1"/>
    <col min="1026" max="1026" width="3.5703125" style="146" customWidth="1"/>
    <col min="1027" max="1027" width="3" style="146" bestFit="1" customWidth="1"/>
    <col min="1028" max="1028" width="60" style="146" customWidth="1"/>
    <col min="1029" max="1029" width="7.85546875" style="146" customWidth="1"/>
    <col min="1030" max="1030" width="51.7109375" style="146" customWidth="1"/>
    <col min="1031" max="1031" width="21.28515625" style="146" bestFit="1" customWidth="1"/>
    <col min="1032" max="1032" width="24" style="146" customWidth="1"/>
    <col min="1033" max="1033" width="22.42578125" style="146" customWidth="1"/>
    <col min="1034" max="1034" width="30.5703125" style="146" customWidth="1"/>
    <col min="1035" max="1035" width="28.42578125" style="146" customWidth="1"/>
    <col min="1036" max="1036" width="30.28515625" style="146" customWidth="1"/>
    <col min="1037" max="1279" width="11.42578125" style="146"/>
    <col min="1280" max="1280" width="2.7109375" style="146" bestFit="1" customWidth="1"/>
    <col min="1281" max="1281" width="3.140625" style="146" customWidth="1"/>
    <col min="1282" max="1282" width="3.5703125" style="146" customWidth="1"/>
    <col min="1283" max="1283" width="3" style="146" bestFit="1" customWidth="1"/>
    <col min="1284" max="1284" width="60" style="146" customWidth="1"/>
    <col min="1285" max="1285" width="7.85546875" style="146" customWidth="1"/>
    <col min="1286" max="1286" width="51.7109375" style="146" customWidth="1"/>
    <col min="1287" max="1287" width="21.28515625" style="146" bestFit="1" customWidth="1"/>
    <col min="1288" max="1288" width="24" style="146" customWidth="1"/>
    <col min="1289" max="1289" width="22.42578125" style="146" customWidth="1"/>
    <col min="1290" max="1290" width="30.5703125" style="146" customWidth="1"/>
    <col min="1291" max="1291" width="28.42578125" style="146" customWidth="1"/>
    <col min="1292" max="1292" width="30.28515625" style="146" customWidth="1"/>
    <col min="1293" max="1535" width="11.42578125" style="146"/>
    <col min="1536" max="1536" width="2.7109375" style="146" bestFit="1" customWidth="1"/>
    <col min="1537" max="1537" width="3.140625" style="146" customWidth="1"/>
    <col min="1538" max="1538" width="3.5703125" style="146" customWidth="1"/>
    <col min="1539" max="1539" width="3" style="146" bestFit="1" customWidth="1"/>
    <col min="1540" max="1540" width="60" style="146" customWidth="1"/>
    <col min="1541" max="1541" width="7.85546875" style="146" customWidth="1"/>
    <col min="1542" max="1542" width="51.7109375" style="146" customWidth="1"/>
    <col min="1543" max="1543" width="21.28515625" style="146" bestFit="1" customWidth="1"/>
    <col min="1544" max="1544" width="24" style="146" customWidth="1"/>
    <col min="1545" max="1545" width="22.42578125" style="146" customWidth="1"/>
    <col min="1546" max="1546" width="30.5703125" style="146" customWidth="1"/>
    <col min="1547" max="1547" width="28.42578125" style="146" customWidth="1"/>
    <col min="1548" max="1548" width="30.28515625" style="146" customWidth="1"/>
    <col min="1549" max="1791" width="11.42578125" style="146"/>
    <col min="1792" max="1792" width="2.7109375" style="146" bestFit="1" customWidth="1"/>
    <col min="1793" max="1793" width="3.140625" style="146" customWidth="1"/>
    <col min="1794" max="1794" width="3.5703125" style="146" customWidth="1"/>
    <col min="1795" max="1795" width="3" style="146" bestFit="1" customWidth="1"/>
    <col min="1796" max="1796" width="60" style="146" customWidth="1"/>
    <col min="1797" max="1797" width="7.85546875" style="146" customWidth="1"/>
    <col min="1798" max="1798" width="51.7109375" style="146" customWidth="1"/>
    <col min="1799" max="1799" width="21.28515625" style="146" bestFit="1" customWidth="1"/>
    <col min="1800" max="1800" width="24" style="146" customWidth="1"/>
    <col min="1801" max="1801" width="22.42578125" style="146" customWidth="1"/>
    <col min="1802" max="1802" width="30.5703125" style="146" customWidth="1"/>
    <col min="1803" max="1803" width="28.42578125" style="146" customWidth="1"/>
    <col min="1804" max="1804" width="30.28515625" style="146" customWidth="1"/>
    <col min="1805" max="2047" width="11.42578125" style="146"/>
    <col min="2048" max="2048" width="2.7109375" style="146" bestFit="1" customWidth="1"/>
    <col min="2049" max="2049" width="3.140625" style="146" customWidth="1"/>
    <col min="2050" max="2050" width="3.5703125" style="146" customWidth="1"/>
    <col min="2051" max="2051" width="3" style="146" bestFit="1" customWidth="1"/>
    <col min="2052" max="2052" width="60" style="146" customWidth="1"/>
    <col min="2053" max="2053" width="7.85546875" style="146" customWidth="1"/>
    <col min="2054" max="2054" width="51.7109375" style="146" customWidth="1"/>
    <col min="2055" max="2055" width="21.28515625" style="146" bestFit="1" customWidth="1"/>
    <col min="2056" max="2056" width="24" style="146" customWidth="1"/>
    <col min="2057" max="2057" width="22.42578125" style="146" customWidth="1"/>
    <col min="2058" max="2058" width="30.5703125" style="146" customWidth="1"/>
    <col min="2059" max="2059" width="28.42578125" style="146" customWidth="1"/>
    <col min="2060" max="2060" width="30.28515625" style="146" customWidth="1"/>
    <col min="2061" max="2303" width="11.42578125" style="146"/>
    <col min="2304" max="2304" width="2.7109375" style="146" bestFit="1" customWidth="1"/>
    <col min="2305" max="2305" width="3.140625" style="146" customWidth="1"/>
    <col min="2306" max="2306" width="3.5703125" style="146" customWidth="1"/>
    <col min="2307" max="2307" width="3" style="146" bestFit="1" customWidth="1"/>
    <col min="2308" max="2308" width="60" style="146" customWidth="1"/>
    <col min="2309" max="2309" width="7.85546875" style="146" customWidth="1"/>
    <col min="2310" max="2310" width="51.7109375" style="146" customWidth="1"/>
    <col min="2311" max="2311" width="21.28515625" style="146" bestFit="1" customWidth="1"/>
    <col min="2312" max="2312" width="24" style="146" customWidth="1"/>
    <col min="2313" max="2313" width="22.42578125" style="146" customWidth="1"/>
    <col min="2314" max="2314" width="30.5703125" style="146" customWidth="1"/>
    <col min="2315" max="2315" width="28.42578125" style="146" customWidth="1"/>
    <col min="2316" max="2316" width="30.28515625" style="146" customWidth="1"/>
    <col min="2317" max="2559" width="11.42578125" style="146"/>
    <col min="2560" max="2560" width="2.7109375" style="146" bestFit="1" customWidth="1"/>
    <col min="2561" max="2561" width="3.140625" style="146" customWidth="1"/>
    <col min="2562" max="2562" width="3.5703125" style="146" customWidth="1"/>
    <col min="2563" max="2563" width="3" style="146" bestFit="1" customWidth="1"/>
    <col min="2564" max="2564" width="60" style="146" customWidth="1"/>
    <col min="2565" max="2565" width="7.85546875" style="146" customWidth="1"/>
    <col min="2566" max="2566" width="51.7109375" style="146" customWidth="1"/>
    <col min="2567" max="2567" width="21.28515625" style="146" bestFit="1" customWidth="1"/>
    <col min="2568" max="2568" width="24" style="146" customWidth="1"/>
    <col min="2569" max="2569" width="22.42578125" style="146" customWidth="1"/>
    <col min="2570" max="2570" width="30.5703125" style="146" customWidth="1"/>
    <col min="2571" max="2571" width="28.42578125" style="146" customWidth="1"/>
    <col min="2572" max="2572" width="30.28515625" style="146" customWidth="1"/>
    <col min="2573" max="2815" width="11.42578125" style="146"/>
    <col min="2816" max="2816" width="2.7109375" style="146" bestFit="1" customWidth="1"/>
    <col min="2817" max="2817" width="3.140625" style="146" customWidth="1"/>
    <col min="2818" max="2818" width="3.5703125" style="146" customWidth="1"/>
    <col min="2819" max="2819" width="3" style="146" bestFit="1" customWidth="1"/>
    <col min="2820" max="2820" width="60" style="146" customWidth="1"/>
    <col min="2821" max="2821" width="7.85546875" style="146" customWidth="1"/>
    <col min="2822" max="2822" width="51.7109375" style="146" customWidth="1"/>
    <col min="2823" max="2823" width="21.28515625" style="146" bestFit="1" customWidth="1"/>
    <col min="2824" max="2824" width="24" style="146" customWidth="1"/>
    <col min="2825" max="2825" width="22.42578125" style="146" customWidth="1"/>
    <col min="2826" max="2826" width="30.5703125" style="146" customWidth="1"/>
    <col min="2827" max="2827" width="28.42578125" style="146" customWidth="1"/>
    <col min="2828" max="2828" width="30.28515625" style="146" customWidth="1"/>
    <col min="2829" max="3071" width="11.42578125" style="146"/>
    <col min="3072" max="3072" width="2.7109375" style="146" bestFit="1" customWidth="1"/>
    <col min="3073" max="3073" width="3.140625" style="146" customWidth="1"/>
    <col min="3074" max="3074" width="3.5703125" style="146" customWidth="1"/>
    <col min="3075" max="3075" width="3" style="146" bestFit="1" customWidth="1"/>
    <col min="3076" max="3076" width="60" style="146" customWidth="1"/>
    <col min="3077" max="3077" width="7.85546875" style="146" customWidth="1"/>
    <col min="3078" max="3078" width="51.7109375" style="146" customWidth="1"/>
    <col min="3079" max="3079" width="21.28515625" style="146" bestFit="1" customWidth="1"/>
    <col min="3080" max="3080" width="24" style="146" customWidth="1"/>
    <col min="3081" max="3081" width="22.42578125" style="146" customWidth="1"/>
    <col min="3082" max="3082" width="30.5703125" style="146" customWidth="1"/>
    <col min="3083" max="3083" width="28.42578125" style="146" customWidth="1"/>
    <col min="3084" max="3084" width="30.28515625" style="146" customWidth="1"/>
    <col min="3085" max="3327" width="11.42578125" style="146"/>
    <col min="3328" max="3328" width="2.7109375" style="146" bestFit="1" customWidth="1"/>
    <col min="3329" max="3329" width="3.140625" style="146" customWidth="1"/>
    <col min="3330" max="3330" width="3.5703125" style="146" customWidth="1"/>
    <col min="3331" max="3331" width="3" style="146" bestFit="1" customWidth="1"/>
    <col min="3332" max="3332" width="60" style="146" customWidth="1"/>
    <col min="3333" max="3333" width="7.85546875" style="146" customWidth="1"/>
    <col min="3334" max="3334" width="51.7109375" style="146" customWidth="1"/>
    <col min="3335" max="3335" width="21.28515625" style="146" bestFit="1" customWidth="1"/>
    <col min="3336" max="3336" width="24" style="146" customWidth="1"/>
    <col min="3337" max="3337" width="22.42578125" style="146" customWidth="1"/>
    <col min="3338" max="3338" width="30.5703125" style="146" customWidth="1"/>
    <col min="3339" max="3339" width="28.42578125" style="146" customWidth="1"/>
    <col min="3340" max="3340" width="30.28515625" style="146" customWidth="1"/>
    <col min="3341" max="3583" width="11.42578125" style="146"/>
    <col min="3584" max="3584" width="2.7109375" style="146" bestFit="1" customWidth="1"/>
    <col min="3585" max="3585" width="3.140625" style="146" customWidth="1"/>
    <col min="3586" max="3586" width="3.5703125" style="146" customWidth="1"/>
    <col min="3587" max="3587" width="3" style="146" bestFit="1" customWidth="1"/>
    <col min="3588" max="3588" width="60" style="146" customWidth="1"/>
    <col min="3589" max="3589" width="7.85546875" style="146" customWidth="1"/>
    <col min="3590" max="3590" width="51.7109375" style="146" customWidth="1"/>
    <col min="3591" max="3591" width="21.28515625" style="146" bestFit="1" customWidth="1"/>
    <col min="3592" max="3592" width="24" style="146" customWidth="1"/>
    <col min="3593" max="3593" width="22.42578125" style="146" customWidth="1"/>
    <col min="3594" max="3594" width="30.5703125" style="146" customWidth="1"/>
    <col min="3595" max="3595" width="28.42578125" style="146" customWidth="1"/>
    <col min="3596" max="3596" width="30.28515625" style="146" customWidth="1"/>
    <col min="3597" max="3839" width="11.42578125" style="146"/>
    <col min="3840" max="3840" width="2.7109375" style="146" bestFit="1" customWidth="1"/>
    <col min="3841" max="3841" width="3.140625" style="146" customWidth="1"/>
    <col min="3842" max="3842" width="3.5703125" style="146" customWidth="1"/>
    <col min="3843" max="3843" width="3" style="146" bestFit="1" customWidth="1"/>
    <col min="3844" max="3844" width="60" style="146" customWidth="1"/>
    <col min="3845" max="3845" width="7.85546875" style="146" customWidth="1"/>
    <col min="3846" max="3846" width="51.7109375" style="146" customWidth="1"/>
    <col min="3847" max="3847" width="21.28515625" style="146" bestFit="1" customWidth="1"/>
    <col min="3848" max="3848" width="24" style="146" customWidth="1"/>
    <col min="3849" max="3849" width="22.42578125" style="146" customWidth="1"/>
    <col min="3850" max="3850" width="30.5703125" style="146" customWidth="1"/>
    <col min="3851" max="3851" width="28.42578125" style="146" customWidth="1"/>
    <col min="3852" max="3852" width="30.28515625" style="146" customWidth="1"/>
    <col min="3853" max="4095" width="11.42578125" style="146"/>
    <col min="4096" max="4096" width="2.7109375" style="146" bestFit="1" customWidth="1"/>
    <col min="4097" max="4097" width="3.140625" style="146" customWidth="1"/>
    <col min="4098" max="4098" width="3.5703125" style="146" customWidth="1"/>
    <col min="4099" max="4099" width="3" style="146" bestFit="1" customWidth="1"/>
    <col min="4100" max="4100" width="60" style="146" customWidth="1"/>
    <col min="4101" max="4101" width="7.85546875" style="146" customWidth="1"/>
    <col min="4102" max="4102" width="51.7109375" style="146" customWidth="1"/>
    <col min="4103" max="4103" width="21.28515625" style="146" bestFit="1" customWidth="1"/>
    <col min="4104" max="4104" width="24" style="146" customWidth="1"/>
    <col min="4105" max="4105" width="22.42578125" style="146" customWidth="1"/>
    <col min="4106" max="4106" width="30.5703125" style="146" customWidth="1"/>
    <col min="4107" max="4107" width="28.42578125" style="146" customWidth="1"/>
    <col min="4108" max="4108" width="30.28515625" style="146" customWidth="1"/>
    <col min="4109" max="4351" width="11.42578125" style="146"/>
    <col min="4352" max="4352" width="2.7109375" style="146" bestFit="1" customWidth="1"/>
    <col min="4353" max="4353" width="3.140625" style="146" customWidth="1"/>
    <col min="4354" max="4354" width="3.5703125" style="146" customWidth="1"/>
    <col min="4355" max="4355" width="3" style="146" bestFit="1" customWidth="1"/>
    <col min="4356" max="4356" width="60" style="146" customWidth="1"/>
    <col min="4357" max="4357" width="7.85546875" style="146" customWidth="1"/>
    <col min="4358" max="4358" width="51.7109375" style="146" customWidth="1"/>
    <col min="4359" max="4359" width="21.28515625" style="146" bestFit="1" customWidth="1"/>
    <col min="4360" max="4360" width="24" style="146" customWidth="1"/>
    <col min="4361" max="4361" width="22.42578125" style="146" customWidth="1"/>
    <col min="4362" max="4362" width="30.5703125" style="146" customWidth="1"/>
    <col min="4363" max="4363" width="28.42578125" style="146" customWidth="1"/>
    <col min="4364" max="4364" width="30.28515625" style="146" customWidth="1"/>
    <col min="4365" max="4607" width="11.42578125" style="146"/>
    <col min="4608" max="4608" width="2.7109375" style="146" bestFit="1" customWidth="1"/>
    <col min="4609" max="4609" width="3.140625" style="146" customWidth="1"/>
    <col min="4610" max="4610" width="3.5703125" style="146" customWidth="1"/>
    <col min="4611" max="4611" width="3" style="146" bestFit="1" customWidth="1"/>
    <col min="4612" max="4612" width="60" style="146" customWidth="1"/>
    <col min="4613" max="4613" width="7.85546875" style="146" customWidth="1"/>
    <col min="4614" max="4614" width="51.7109375" style="146" customWidth="1"/>
    <col min="4615" max="4615" width="21.28515625" style="146" bestFit="1" customWidth="1"/>
    <col min="4616" max="4616" width="24" style="146" customWidth="1"/>
    <col min="4617" max="4617" width="22.42578125" style="146" customWidth="1"/>
    <col min="4618" max="4618" width="30.5703125" style="146" customWidth="1"/>
    <col min="4619" max="4619" width="28.42578125" style="146" customWidth="1"/>
    <col min="4620" max="4620" width="30.28515625" style="146" customWidth="1"/>
    <col min="4621" max="4863" width="11.42578125" style="146"/>
    <col min="4864" max="4864" width="2.7109375" style="146" bestFit="1" customWidth="1"/>
    <col min="4865" max="4865" width="3.140625" style="146" customWidth="1"/>
    <col min="4866" max="4866" width="3.5703125" style="146" customWidth="1"/>
    <col min="4867" max="4867" width="3" style="146" bestFit="1" customWidth="1"/>
    <col min="4868" max="4868" width="60" style="146" customWidth="1"/>
    <col min="4869" max="4869" width="7.85546875" style="146" customWidth="1"/>
    <col min="4870" max="4870" width="51.7109375" style="146" customWidth="1"/>
    <col min="4871" max="4871" width="21.28515625" style="146" bestFit="1" customWidth="1"/>
    <col min="4872" max="4872" width="24" style="146" customWidth="1"/>
    <col min="4873" max="4873" width="22.42578125" style="146" customWidth="1"/>
    <col min="4874" max="4874" width="30.5703125" style="146" customWidth="1"/>
    <col min="4875" max="4875" width="28.42578125" style="146" customWidth="1"/>
    <col min="4876" max="4876" width="30.28515625" style="146" customWidth="1"/>
    <col min="4877" max="5119" width="11.42578125" style="146"/>
    <col min="5120" max="5120" width="2.7109375" style="146" bestFit="1" customWidth="1"/>
    <col min="5121" max="5121" width="3.140625" style="146" customWidth="1"/>
    <col min="5122" max="5122" width="3.5703125" style="146" customWidth="1"/>
    <col min="5123" max="5123" width="3" style="146" bestFit="1" customWidth="1"/>
    <col min="5124" max="5124" width="60" style="146" customWidth="1"/>
    <col min="5125" max="5125" width="7.85546875" style="146" customWidth="1"/>
    <col min="5126" max="5126" width="51.7109375" style="146" customWidth="1"/>
    <col min="5127" max="5127" width="21.28515625" style="146" bestFit="1" customWidth="1"/>
    <col min="5128" max="5128" width="24" style="146" customWidth="1"/>
    <col min="5129" max="5129" width="22.42578125" style="146" customWidth="1"/>
    <col min="5130" max="5130" width="30.5703125" style="146" customWidth="1"/>
    <col min="5131" max="5131" width="28.42578125" style="146" customWidth="1"/>
    <col min="5132" max="5132" width="30.28515625" style="146" customWidth="1"/>
    <col min="5133" max="5375" width="11.42578125" style="146"/>
    <col min="5376" max="5376" width="2.7109375" style="146" bestFit="1" customWidth="1"/>
    <col min="5377" max="5377" width="3.140625" style="146" customWidth="1"/>
    <col min="5378" max="5378" width="3.5703125" style="146" customWidth="1"/>
    <col min="5379" max="5379" width="3" style="146" bestFit="1" customWidth="1"/>
    <col min="5380" max="5380" width="60" style="146" customWidth="1"/>
    <col min="5381" max="5381" width="7.85546875" style="146" customWidth="1"/>
    <col min="5382" max="5382" width="51.7109375" style="146" customWidth="1"/>
    <col min="5383" max="5383" width="21.28515625" style="146" bestFit="1" customWidth="1"/>
    <col min="5384" max="5384" width="24" style="146" customWidth="1"/>
    <col min="5385" max="5385" width="22.42578125" style="146" customWidth="1"/>
    <col min="5386" max="5386" width="30.5703125" style="146" customWidth="1"/>
    <col min="5387" max="5387" width="28.42578125" style="146" customWidth="1"/>
    <col min="5388" max="5388" width="30.28515625" style="146" customWidth="1"/>
    <col min="5389" max="5631" width="11.42578125" style="146"/>
    <col min="5632" max="5632" width="2.7109375" style="146" bestFit="1" customWidth="1"/>
    <col min="5633" max="5633" width="3.140625" style="146" customWidth="1"/>
    <col min="5634" max="5634" width="3.5703125" style="146" customWidth="1"/>
    <col min="5635" max="5635" width="3" style="146" bestFit="1" customWidth="1"/>
    <col min="5636" max="5636" width="60" style="146" customWidth="1"/>
    <col min="5637" max="5637" width="7.85546875" style="146" customWidth="1"/>
    <col min="5638" max="5638" width="51.7109375" style="146" customWidth="1"/>
    <col min="5639" max="5639" width="21.28515625" style="146" bestFit="1" customWidth="1"/>
    <col min="5640" max="5640" width="24" style="146" customWidth="1"/>
    <col min="5641" max="5641" width="22.42578125" style="146" customWidth="1"/>
    <col min="5642" max="5642" width="30.5703125" style="146" customWidth="1"/>
    <col min="5643" max="5643" width="28.42578125" style="146" customWidth="1"/>
    <col min="5644" max="5644" width="30.28515625" style="146" customWidth="1"/>
    <col min="5645" max="5887" width="11.42578125" style="146"/>
    <col min="5888" max="5888" width="2.7109375" style="146" bestFit="1" customWidth="1"/>
    <col min="5889" max="5889" width="3.140625" style="146" customWidth="1"/>
    <col min="5890" max="5890" width="3.5703125" style="146" customWidth="1"/>
    <col min="5891" max="5891" width="3" style="146" bestFit="1" customWidth="1"/>
    <col min="5892" max="5892" width="60" style="146" customWidth="1"/>
    <col min="5893" max="5893" width="7.85546875" style="146" customWidth="1"/>
    <col min="5894" max="5894" width="51.7109375" style="146" customWidth="1"/>
    <col min="5895" max="5895" width="21.28515625" style="146" bestFit="1" customWidth="1"/>
    <col min="5896" max="5896" width="24" style="146" customWidth="1"/>
    <col min="5897" max="5897" width="22.42578125" style="146" customWidth="1"/>
    <col min="5898" max="5898" width="30.5703125" style="146" customWidth="1"/>
    <col min="5899" max="5899" width="28.42578125" style="146" customWidth="1"/>
    <col min="5900" max="5900" width="30.28515625" style="146" customWidth="1"/>
    <col min="5901" max="6143" width="11.42578125" style="146"/>
    <col min="6144" max="6144" width="2.7109375" style="146" bestFit="1" customWidth="1"/>
    <col min="6145" max="6145" width="3.140625" style="146" customWidth="1"/>
    <col min="6146" max="6146" width="3.5703125" style="146" customWidth="1"/>
    <col min="6147" max="6147" width="3" style="146" bestFit="1" customWidth="1"/>
    <col min="6148" max="6148" width="60" style="146" customWidth="1"/>
    <col min="6149" max="6149" width="7.85546875" style="146" customWidth="1"/>
    <col min="6150" max="6150" width="51.7109375" style="146" customWidth="1"/>
    <col min="6151" max="6151" width="21.28515625" style="146" bestFit="1" customWidth="1"/>
    <col min="6152" max="6152" width="24" style="146" customWidth="1"/>
    <col min="6153" max="6153" width="22.42578125" style="146" customWidth="1"/>
    <col min="6154" max="6154" width="30.5703125" style="146" customWidth="1"/>
    <col min="6155" max="6155" width="28.42578125" style="146" customWidth="1"/>
    <col min="6156" max="6156" width="30.28515625" style="146" customWidth="1"/>
    <col min="6157" max="6399" width="11.42578125" style="146"/>
    <col min="6400" max="6400" width="2.7109375" style="146" bestFit="1" customWidth="1"/>
    <col min="6401" max="6401" width="3.140625" style="146" customWidth="1"/>
    <col min="6402" max="6402" width="3.5703125" style="146" customWidth="1"/>
    <col min="6403" max="6403" width="3" style="146" bestFit="1" customWidth="1"/>
    <col min="6404" max="6404" width="60" style="146" customWidth="1"/>
    <col min="6405" max="6405" width="7.85546875" style="146" customWidth="1"/>
    <col min="6406" max="6406" width="51.7109375" style="146" customWidth="1"/>
    <col min="6407" max="6407" width="21.28515625" style="146" bestFit="1" customWidth="1"/>
    <col min="6408" max="6408" width="24" style="146" customWidth="1"/>
    <col min="6409" max="6409" width="22.42578125" style="146" customWidth="1"/>
    <col min="6410" max="6410" width="30.5703125" style="146" customWidth="1"/>
    <col min="6411" max="6411" width="28.42578125" style="146" customWidth="1"/>
    <col min="6412" max="6412" width="30.28515625" style="146" customWidth="1"/>
    <col min="6413" max="6655" width="11.42578125" style="146"/>
    <col min="6656" max="6656" width="2.7109375" style="146" bestFit="1" customWidth="1"/>
    <col min="6657" max="6657" width="3.140625" style="146" customWidth="1"/>
    <col min="6658" max="6658" width="3.5703125" style="146" customWidth="1"/>
    <col min="6659" max="6659" width="3" style="146" bestFit="1" customWidth="1"/>
    <col min="6660" max="6660" width="60" style="146" customWidth="1"/>
    <col min="6661" max="6661" width="7.85546875" style="146" customWidth="1"/>
    <col min="6662" max="6662" width="51.7109375" style="146" customWidth="1"/>
    <col min="6663" max="6663" width="21.28515625" style="146" bestFit="1" customWidth="1"/>
    <col min="6664" max="6664" width="24" style="146" customWidth="1"/>
    <col min="6665" max="6665" width="22.42578125" style="146" customWidth="1"/>
    <col min="6666" max="6666" width="30.5703125" style="146" customWidth="1"/>
    <col min="6667" max="6667" width="28.42578125" style="146" customWidth="1"/>
    <col min="6668" max="6668" width="30.28515625" style="146" customWidth="1"/>
    <col min="6669" max="6911" width="11.42578125" style="146"/>
    <col min="6912" max="6912" width="2.7109375" style="146" bestFit="1" customWidth="1"/>
    <col min="6913" max="6913" width="3.140625" style="146" customWidth="1"/>
    <col min="6914" max="6914" width="3.5703125" style="146" customWidth="1"/>
    <col min="6915" max="6915" width="3" style="146" bestFit="1" customWidth="1"/>
    <col min="6916" max="6916" width="60" style="146" customWidth="1"/>
    <col min="6917" max="6917" width="7.85546875" style="146" customWidth="1"/>
    <col min="6918" max="6918" width="51.7109375" style="146" customWidth="1"/>
    <col min="6919" max="6919" width="21.28515625" style="146" bestFit="1" customWidth="1"/>
    <col min="6920" max="6920" width="24" style="146" customWidth="1"/>
    <col min="6921" max="6921" width="22.42578125" style="146" customWidth="1"/>
    <col min="6922" max="6922" width="30.5703125" style="146" customWidth="1"/>
    <col min="6923" max="6923" width="28.42578125" style="146" customWidth="1"/>
    <col min="6924" max="6924" width="30.28515625" style="146" customWidth="1"/>
    <col min="6925" max="7167" width="11.42578125" style="146"/>
    <col min="7168" max="7168" width="2.7109375" style="146" bestFit="1" customWidth="1"/>
    <col min="7169" max="7169" width="3.140625" style="146" customWidth="1"/>
    <col min="7170" max="7170" width="3.5703125" style="146" customWidth="1"/>
    <col min="7171" max="7171" width="3" style="146" bestFit="1" customWidth="1"/>
    <col min="7172" max="7172" width="60" style="146" customWidth="1"/>
    <col min="7173" max="7173" width="7.85546875" style="146" customWidth="1"/>
    <col min="7174" max="7174" width="51.7109375" style="146" customWidth="1"/>
    <col min="7175" max="7175" width="21.28515625" style="146" bestFit="1" customWidth="1"/>
    <col min="7176" max="7176" width="24" style="146" customWidth="1"/>
    <col min="7177" max="7177" width="22.42578125" style="146" customWidth="1"/>
    <col min="7178" max="7178" width="30.5703125" style="146" customWidth="1"/>
    <col min="7179" max="7179" width="28.42578125" style="146" customWidth="1"/>
    <col min="7180" max="7180" width="30.28515625" style="146" customWidth="1"/>
    <col min="7181" max="7423" width="11.42578125" style="146"/>
    <col min="7424" max="7424" width="2.7109375" style="146" bestFit="1" customWidth="1"/>
    <col min="7425" max="7425" width="3.140625" style="146" customWidth="1"/>
    <col min="7426" max="7426" width="3.5703125" style="146" customWidth="1"/>
    <col min="7427" max="7427" width="3" style="146" bestFit="1" customWidth="1"/>
    <col min="7428" max="7428" width="60" style="146" customWidth="1"/>
    <col min="7429" max="7429" width="7.85546875" style="146" customWidth="1"/>
    <col min="7430" max="7430" width="51.7109375" style="146" customWidth="1"/>
    <col min="7431" max="7431" width="21.28515625" style="146" bestFit="1" customWidth="1"/>
    <col min="7432" max="7432" width="24" style="146" customWidth="1"/>
    <col min="7433" max="7433" width="22.42578125" style="146" customWidth="1"/>
    <col min="7434" max="7434" width="30.5703125" style="146" customWidth="1"/>
    <col min="7435" max="7435" width="28.42578125" style="146" customWidth="1"/>
    <col min="7436" max="7436" width="30.28515625" style="146" customWidth="1"/>
    <col min="7437" max="7679" width="11.42578125" style="146"/>
    <col min="7680" max="7680" width="2.7109375" style="146" bestFit="1" customWidth="1"/>
    <col min="7681" max="7681" width="3.140625" style="146" customWidth="1"/>
    <col min="7682" max="7682" width="3.5703125" style="146" customWidth="1"/>
    <col min="7683" max="7683" width="3" style="146" bestFit="1" customWidth="1"/>
    <col min="7684" max="7684" width="60" style="146" customWidth="1"/>
    <col min="7685" max="7685" width="7.85546875" style="146" customWidth="1"/>
    <col min="7686" max="7686" width="51.7109375" style="146" customWidth="1"/>
    <col min="7687" max="7687" width="21.28515625" style="146" bestFit="1" customWidth="1"/>
    <col min="7688" max="7688" width="24" style="146" customWidth="1"/>
    <col min="7689" max="7689" width="22.42578125" style="146" customWidth="1"/>
    <col min="7690" max="7690" width="30.5703125" style="146" customWidth="1"/>
    <col min="7691" max="7691" width="28.42578125" style="146" customWidth="1"/>
    <col min="7692" max="7692" width="30.28515625" style="146" customWidth="1"/>
    <col min="7693" max="7935" width="11.42578125" style="146"/>
    <col min="7936" max="7936" width="2.7109375" style="146" bestFit="1" customWidth="1"/>
    <col min="7937" max="7937" width="3.140625" style="146" customWidth="1"/>
    <col min="7938" max="7938" width="3.5703125" style="146" customWidth="1"/>
    <col min="7939" max="7939" width="3" style="146" bestFit="1" customWidth="1"/>
    <col min="7940" max="7940" width="60" style="146" customWidth="1"/>
    <col min="7941" max="7941" width="7.85546875" style="146" customWidth="1"/>
    <col min="7942" max="7942" width="51.7109375" style="146" customWidth="1"/>
    <col min="7943" max="7943" width="21.28515625" style="146" bestFit="1" customWidth="1"/>
    <col min="7944" max="7944" width="24" style="146" customWidth="1"/>
    <col min="7945" max="7945" width="22.42578125" style="146" customWidth="1"/>
    <col min="7946" max="7946" width="30.5703125" style="146" customWidth="1"/>
    <col min="7947" max="7947" width="28.42578125" style="146" customWidth="1"/>
    <col min="7948" max="7948" width="30.28515625" style="146" customWidth="1"/>
    <col min="7949" max="8191" width="11.42578125" style="146"/>
    <col min="8192" max="8192" width="2.7109375" style="146" bestFit="1" customWidth="1"/>
    <col min="8193" max="8193" width="3.140625" style="146" customWidth="1"/>
    <col min="8194" max="8194" width="3.5703125" style="146" customWidth="1"/>
    <col min="8195" max="8195" width="3" style="146" bestFit="1" customWidth="1"/>
    <col min="8196" max="8196" width="60" style="146" customWidth="1"/>
    <col min="8197" max="8197" width="7.85546875" style="146" customWidth="1"/>
    <col min="8198" max="8198" width="51.7109375" style="146" customWidth="1"/>
    <col min="8199" max="8199" width="21.28515625" style="146" bestFit="1" customWidth="1"/>
    <col min="8200" max="8200" width="24" style="146" customWidth="1"/>
    <col min="8201" max="8201" width="22.42578125" style="146" customWidth="1"/>
    <col min="8202" max="8202" width="30.5703125" style="146" customWidth="1"/>
    <col min="8203" max="8203" width="28.42578125" style="146" customWidth="1"/>
    <col min="8204" max="8204" width="30.28515625" style="146" customWidth="1"/>
    <col min="8205" max="8447" width="11.42578125" style="146"/>
    <col min="8448" max="8448" width="2.7109375" style="146" bestFit="1" customWidth="1"/>
    <col min="8449" max="8449" width="3.140625" style="146" customWidth="1"/>
    <col min="8450" max="8450" width="3.5703125" style="146" customWidth="1"/>
    <col min="8451" max="8451" width="3" style="146" bestFit="1" customWidth="1"/>
    <col min="8452" max="8452" width="60" style="146" customWidth="1"/>
    <col min="8453" max="8453" width="7.85546875" style="146" customWidth="1"/>
    <col min="8454" max="8454" width="51.7109375" style="146" customWidth="1"/>
    <col min="8455" max="8455" width="21.28515625" style="146" bestFit="1" customWidth="1"/>
    <col min="8456" max="8456" width="24" style="146" customWidth="1"/>
    <col min="8457" max="8457" width="22.42578125" style="146" customWidth="1"/>
    <col min="8458" max="8458" width="30.5703125" style="146" customWidth="1"/>
    <col min="8459" max="8459" width="28.42578125" style="146" customWidth="1"/>
    <col min="8460" max="8460" width="30.28515625" style="146" customWidth="1"/>
    <col min="8461" max="8703" width="11.42578125" style="146"/>
    <col min="8704" max="8704" width="2.7109375" style="146" bestFit="1" customWidth="1"/>
    <col min="8705" max="8705" width="3.140625" style="146" customWidth="1"/>
    <col min="8706" max="8706" width="3.5703125" style="146" customWidth="1"/>
    <col min="8707" max="8707" width="3" style="146" bestFit="1" customWidth="1"/>
    <col min="8708" max="8708" width="60" style="146" customWidth="1"/>
    <col min="8709" max="8709" width="7.85546875" style="146" customWidth="1"/>
    <col min="8710" max="8710" width="51.7109375" style="146" customWidth="1"/>
    <col min="8711" max="8711" width="21.28515625" style="146" bestFit="1" customWidth="1"/>
    <col min="8712" max="8712" width="24" style="146" customWidth="1"/>
    <col min="8713" max="8713" width="22.42578125" style="146" customWidth="1"/>
    <col min="8714" max="8714" width="30.5703125" style="146" customWidth="1"/>
    <col min="8715" max="8715" width="28.42578125" style="146" customWidth="1"/>
    <col min="8716" max="8716" width="30.28515625" style="146" customWidth="1"/>
    <col min="8717" max="8959" width="11.42578125" style="146"/>
    <col min="8960" max="8960" width="2.7109375" style="146" bestFit="1" customWidth="1"/>
    <col min="8961" max="8961" width="3.140625" style="146" customWidth="1"/>
    <col min="8962" max="8962" width="3.5703125" style="146" customWidth="1"/>
    <col min="8963" max="8963" width="3" style="146" bestFit="1" customWidth="1"/>
    <col min="8964" max="8964" width="60" style="146" customWidth="1"/>
    <col min="8965" max="8965" width="7.85546875" style="146" customWidth="1"/>
    <col min="8966" max="8966" width="51.7109375" style="146" customWidth="1"/>
    <col min="8967" max="8967" width="21.28515625" style="146" bestFit="1" customWidth="1"/>
    <col min="8968" max="8968" width="24" style="146" customWidth="1"/>
    <col min="8969" max="8969" width="22.42578125" style="146" customWidth="1"/>
    <col min="8970" max="8970" width="30.5703125" style="146" customWidth="1"/>
    <col min="8971" max="8971" width="28.42578125" style="146" customWidth="1"/>
    <col min="8972" max="8972" width="30.28515625" style="146" customWidth="1"/>
    <col min="8973" max="9215" width="11.42578125" style="146"/>
    <col min="9216" max="9216" width="2.7109375" style="146" bestFit="1" customWidth="1"/>
    <col min="9217" max="9217" width="3.140625" style="146" customWidth="1"/>
    <col min="9218" max="9218" width="3.5703125" style="146" customWidth="1"/>
    <col min="9219" max="9219" width="3" style="146" bestFit="1" customWidth="1"/>
    <col min="9220" max="9220" width="60" style="146" customWidth="1"/>
    <col min="9221" max="9221" width="7.85546875" style="146" customWidth="1"/>
    <col min="9222" max="9222" width="51.7109375" style="146" customWidth="1"/>
    <col min="9223" max="9223" width="21.28515625" style="146" bestFit="1" customWidth="1"/>
    <col min="9224" max="9224" width="24" style="146" customWidth="1"/>
    <col min="9225" max="9225" width="22.42578125" style="146" customWidth="1"/>
    <col min="9226" max="9226" width="30.5703125" style="146" customWidth="1"/>
    <col min="9227" max="9227" width="28.42578125" style="146" customWidth="1"/>
    <col min="9228" max="9228" width="30.28515625" style="146" customWidth="1"/>
    <col min="9229" max="9471" width="11.42578125" style="146"/>
    <col min="9472" max="9472" width="2.7109375" style="146" bestFit="1" customWidth="1"/>
    <col min="9473" max="9473" width="3.140625" style="146" customWidth="1"/>
    <col min="9474" max="9474" width="3.5703125" style="146" customWidth="1"/>
    <col min="9475" max="9475" width="3" style="146" bestFit="1" customWidth="1"/>
    <col min="9476" max="9476" width="60" style="146" customWidth="1"/>
    <col min="9477" max="9477" width="7.85546875" style="146" customWidth="1"/>
    <col min="9478" max="9478" width="51.7109375" style="146" customWidth="1"/>
    <col min="9479" max="9479" width="21.28515625" style="146" bestFit="1" customWidth="1"/>
    <col min="9480" max="9480" width="24" style="146" customWidth="1"/>
    <col min="9481" max="9481" width="22.42578125" style="146" customWidth="1"/>
    <col min="9482" max="9482" width="30.5703125" style="146" customWidth="1"/>
    <col min="9483" max="9483" width="28.42578125" style="146" customWidth="1"/>
    <col min="9484" max="9484" width="30.28515625" style="146" customWidth="1"/>
    <col min="9485" max="9727" width="11.42578125" style="146"/>
    <col min="9728" max="9728" width="2.7109375" style="146" bestFit="1" customWidth="1"/>
    <col min="9729" max="9729" width="3.140625" style="146" customWidth="1"/>
    <col min="9730" max="9730" width="3.5703125" style="146" customWidth="1"/>
    <col min="9731" max="9731" width="3" style="146" bestFit="1" customWidth="1"/>
    <col min="9732" max="9732" width="60" style="146" customWidth="1"/>
    <col min="9733" max="9733" width="7.85546875" style="146" customWidth="1"/>
    <col min="9734" max="9734" width="51.7109375" style="146" customWidth="1"/>
    <col min="9735" max="9735" width="21.28515625" style="146" bestFit="1" customWidth="1"/>
    <col min="9736" max="9736" width="24" style="146" customWidth="1"/>
    <col min="9737" max="9737" width="22.42578125" style="146" customWidth="1"/>
    <col min="9738" max="9738" width="30.5703125" style="146" customWidth="1"/>
    <col min="9739" max="9739" width="28.42578125" style="146" customWidth="1"/>
    <col min="9740" max="9740" width="30.28515625" style="146" customWidth="1"/>
    <col min="9741" max="9983" width="11.42578125" style="146"/>
    <col min="9984" max="9984" width="2.7109375" style="146" bestFit="1" customWidth="1"/>
    <col min="9985" max="9985" width="3.140625" style="146" customWidth="1"/>
    <col min="9986" max="9986" width="3.5703125" style="146" customWidth="1"/>
    <col min="9987" max="9987" width="3" style="146" bestFit="1" customWidth="1"/>
    <col min="9988" max="9988" width="60" style="146" customWidth="1"/>
    <col min="9989" max="9989" width="7.85546875" style="146" customWidth="1"/>
    <col min="9990" max="9990" width="51.7109375" style="146" customWidth="1"/>
    <col min="9991" max="9991" width="21.28515625" style="146" bestFit="1" customWidth="1"/>
    <col min="9992" max="9992" width="24" style="146" customWidth="1"/>
    <col min="9993" max="9993" width="22.42578125" style="146" customWidth="1"/>
    <col min="9994" max="9994" width="30.5703125" style="146" customWidth="1"/>
    <col min="9995" max="9995" width="28.42578125" style="146" customWidth="1"/>
    <col min="9996" max="9996" width="30.28515625" style="146" customWidth="1"/>
    <col min="9997" max="10239" width="11.42578125" style="146"/>
    <col min="10240" max="10240" width="2.7109375" style="146" bestFit="1" customWidth="1"/>
    <col min="10241" max="10241" width="3.140625" style="146" customWidth="1"/>
    <col min="10242" max="10242" width="3.5703125" style="146" customWidth="1"/>
    <col min="10243" max="10243" width="3" style="146" bestFit="1" customWidth="1"/>
    <col min="10244" max="10244" width="60" style="146" customWidth="1"/>
    <col min="10245" max="10245" width="7.85546875" style="146" customWidth="1"/>
    <col min="10246" max="10246" width="51.7109375" style="146" customWidth="1"/>
    <col min="10247" max="10247" width="21.28515625" style="146" bestFit="1" customWidth="1"/>
    <col min="10248" max="10248" width="24" style="146" customWidth="1"/>
    <col min="10249" max="10249" width="22.42578125" style="146" customWidth="1"/>
    <col min="10250" max="10250" width="30.5703125" style="146" customWidth="1"/>
    <col min="10251" max="10251" width="28.42578125" style="146" customWidth="1"/>
    <col min="10252" max="10252" width="30.28515625" style="146" customWidth="1"/>
    <col min="10253" max="10495" width="11.42578125" style="146"/>
    <col min="10496" max="10496" width="2.7109375" style="146" bestFit="1" customWidth="1"/>
    <col min="10497" max="10497" width="3.140625" style="146" customWidth="1"/>
    <col min="10498" max="10498" width="3.5703125" style="146" customWidth="1"/>
    <col min="10499" max="10499" width="3" style="146" bestFit="1" customWidth="1"/>
    <col min="10500" max="10500" width="60" style="146" customWidth="1"/>
    <col min="10501" max="10501" width="7.85546875" style="146" customWidth="1"/>
    <col min="10502" max="10502" width="51.7109375" style="146" customWidth="1"/>
    <col min="10503" max="10503" width="21.28515625" style="146" bestFit="1" customWidth="1"/>
    <col min="10504" max="10504" width="24" style="146" customWidth="1"/>
    <col min="10505" max="10505" width="22.42578125" style="146" customWidth="1"/>
    <col min="10506" max="10506" width="30.5703125" style="146" customWidth="1"/>
    <col min="10507" max="10507" width="28.42578125" style="146" customWidth="1"/>
    <col min="10508" max="10508" width="30.28515625" style="146" customWidth="1"/>
    <col min="10509" max="10751" width="11.42578125" style="146"/>
    <col min="10752" max="10752" width="2.7109375" style="146" bestFit="1" customWidth="1"/>
    <col min="10753" max="10753" width="3.140625" style="146" customWidth="1"/>
    <col min="10754" max="10754" width="3.5703125" style="146" customWidth="1"/>
    <col min="10755" max="10755" width="3" style="146" bestFit="1" customWidth="1"/>
    <col min="10756" max="10756" width="60" style="146" customWidth="1"/>
    <col min="10757" max="10757" width="7.85546875" style="146" customWidth="1"/>
    <col min="10758" max="10758" width="51.7109375" style="146" customWidth="1"/>
    <col min="10759" max="10759" width="21.28515625" style="146" bestFit="1" customWidth="1"/>
    <col min="10760" max="10760" width="24" style="146" customWidth="1"/>
    <col min="10761" max="10761" width="22.42578125" style="146" customWidth="1"/>
    <col min="10762" max="10762" width="30.5703125" style="146" customWidth="1"/>
    <col min="10763" max="10763" width="28.42578125" style="146" customWidth="1"/>
    <col min="10764" max="10764" width="30.28515625" style="146" customWidth="1"/>
    <col min="10765" max="11007" width="11.42578125" style="146"/>
    <col min="11008" max="11008" width="2.7109375" style="146" bestFit="1" customWidth="1"/>
    <col min="11009" max="11009" width="3.140625" style="146" customWidth="1"/>
    <col min="11010" max="11010" width="3.5703125" style="146" customWidth="1"/>
    <col min="11011" max="11011" width="3" style="146" bestFit="1" customWidth="1"/>
    <col min="11012" max="11012" width="60" style="146" customWidth="1"/>
    <col min="11013" max="11013" width="7.85546875" style="146" customWidth="1"/>
    <col min="11014" max="11014" width="51.7109375" style="146" customWidth="1"/>
    <col min="11015" max="11015" width="21.28515625" style="146" bestFit="1" customWidth="1"/>
    <col min="11016" max="11016" width="24" style="146" customWidth="1"/>
    <col min="11017" max="11017" width="22.42578125" style="146" customWidth="1"/>
    <col min="11018" max="11018" width="30.5703125" style="146" customWidth="1"/>
    <col min="11019" max="11019" width="28.42578125" style="146" customWidth="1"/>
    <col min="11020" max="11020" width="30.28515625" style="146" customWidth="1"/>
    <col min="11021" max="11263" width="11.42578125" style="146"/>
    <col min="11264" max="11264" width="2.7109375" style="146" bestFit="1" customWidth="1"/>
    <col min="11265" max="11265" width="3.140625" style="146" customWidth="1"/>
    <col min="11266" max="11266" width="3.5703125" style="146" customWidth="1"/>
    <col min="11267" max="11267" width="3" style="146" bestFit="1" customWidth="1"/>
    <col min="11268" max="11268" width="60" style="146" customWidth="1"/>
    <col min="11269" max="11269" width="7.85546875" style="146" customWidth="1"/>
    <col min="11270" max="11270" width="51.7109375" style="146" customWidth="1"/>
    <col min="11271" max="11271" width="21.28515625" style="146" bestFit="1" customWidth="1"/>
    <col min="11272" max="11272" width="24" style="146" customWidth="1"/>
    <col min="11273" max="11273" width="22.42578125" style="146" customWidth="1"/>
    <col min="11274" max="11274" width="30.5703125" style="146" customWidth="1"/>
    <col min="11275" max="11275" width="28.42578125" style="146" customWidth="1"/>
    <col min="11276" max="11276" width="30.28515625" style="146" customWidth="1"/>
    <col min="11277" max="11519" width="11.42578125" style="146"/>
    <col min="11520" max="11520" width="2.7109375" style="146" bestFit="1" customWidth="1"/>
    <col min="11521" max="11521" width="3.140625" style="146" customWidth="1"/>
    <col min="11522" max="11522" width="3.5703125" style="146" customWidth="1"/>
    <col min="11523" max="11523" width="3" style="146" bestFit="1" customWidth="1"/>
    <col min="11524" max="11524" width="60" style="146" customWidth="1"/>
    <col min="11525" max="11525" width="7.85546875" style="146" customWidth="1"/>
    <col min="11526" max="11526" width="51.7109375" style="146" customWidth="1"/>
    <col min="11527" max="11527" width="21.28515625" style="146" bestFit="1" customWidth="1"/>
    <col min="11528" max="11528" width="24" style="146" customWidth="1"/>
    <col min="11529" max="11529" width="22.42578125" style="146" customWidth="1"/>
    <col min="11530" max="11530" width="30.5703125" style="146" customWidth="1"/>
    <col min="11531" max="11531" width="28.42578125" style="146" customWidth="1"/>
    <col min="11532" max="11532" width="30.28515625" style="146" customWidth="1"/>
    <col min="11533" max="11775" width="11.42578125" style="146"/>
    <col min="11776" max="11776" width="2.7109375" style="146" bestFit="1" customWidth="1"/>
    <col min="11777" max="11777" width="3.140625" style="146" customWidth="1"/>
    <col min="11778" max="11778" width="3.5703125" style="146" customWidth="1"/>
    <col min="11779" max="11779" width="3" style="146" bestFit="1" customWidth="1"/>
    <col min="11780" max="11780" width="60" style="146" customWidth="1"/>
    <col min="11781" max="11781" width="7.85546875" style="146" customWidth="1"/>
    <col min="11782" max="11782" width="51.7109375" style="146" customWidth="1"/>
    <col min="11783" max="11783" width="21.28515625" style="146" bestFit="1" customWidth="1"/>
    <col min="11784" max="11784" width="24" style="146" customWidth="1"/>
    <col min="11785" max="11785" width="22.42578125" style="146" customWidth="1"/>
    <col min="11786" max="11786" width="30.5703125" style="146" customWidth="1"/>
    <col min="11787" max="11787" width="28.42578125" style="146" customWidth="1"/>
    <col min="11788" max="11788" width="30.28515625" style="146" customWidth="1"/>
    <col min="11789" max="12031" width="11.42578125" style="146"/>
    <col min="12032" max="12032" width="2.7109375" style="146" bestFit="1" customWidth="1"/>
    <col min="12033" max="12033" width="3.140625" style="146" customWidth="1"/>
    <col min="12034" max="12034" width="3.5703125" style="146" customWidth="1"/>
    <col min="12035" max="12035" width="3" style="146" bestFit="1" customWidth="1"/>
    <col min="12036" max="12036" width="60" style="146" customWidth="1"/>
    <col min="12037" max="12037" width="7.85546875" style="146" customWidth="1"/>
    <col min="12038" max="12038" width="51.7109375" style="146" customWidth="1"/>
    <col min="12039" max="12039" width="21.28515625" style="146" bestFit="1" customWidth="1"/>
    <col min="12040" max="12040" width="24" style="146" customWidth="1"/>
    <col min="12041" max="12041" width="22.42578125" style="146" customWidth="1"/>
    <col min="12042" max="12042" width="30.5703125" style="146" customWidth="1"/>
    <col min="12043" max="12043" width="28.42578125" style="146" customWidth="1"/>
    <col min="12044" max="12044" width="30.28515625" style="146" customWidth="1"/>
    <col min="12045" max="12287" width="11.42578125" style="146"/>
    <col min="12288" max="12288" width="2.7109375" style="146" bestFit="1" customWidth="1"/>
    <col min="12289" max="12289" width="3.140625" style="146" customWidth="1"/>
    <col min="12290" max="12290" width="3.5703125" style="146" customWidth="1"/>
    <col min="12291" max="12291" width="3" style="146" bestFit="1" customWidth="1"/>
    <col min="12292" max="12292" width="60" style="146" customWidth="1"/>
    <col min="12293" max="12293" width="7.85546875" style="146" customWidth="1"/>
    <col min="12294" max="12294" width="51.7109375" style="146" customWidth="1"/>
    <col min="12295" max="12295" width="21.28515625" style="146" bestFit="1" customWidth="1"/>
    <col min="12296" max="12296" width="24" style="146" customWidth="1"/>
    <col min="12297" max="12297" width="22.42578125" style="146" customWidth="1"/>
    <col min="12298" max="12298" width="30.5703125" style="146" customWidth="1"/>
    <col min="12299" max="12299" width="28.42578125" style="146" customWidth="1"/>
    <col min="12300" max="12300" width="30.28515625" style="146" customWidth="1"/>
    <col min="12301" max="12543" width="11.42578125" style="146"/>
    <col min="12544" max="12544" width="2.7109375" style="146" bestFit="1" customWidth="1"/>
    <col min="12545" max="12545" width="3.140625" style="146" customWidth="1"/>
    <col min="12546" max="12546" width="3.5703125" style="146" customWidth="1"/>
    <col min="12547" max="12547" width="3" style="146" bestFit="1" customWidth="1"/>
    <col min="12548" max="12548" width="60" style="146" customWidth="1"/>
    <col min="12549" max="12549" width="7.85546875" style="146" customWidth="1"/>
    <col min="12550" max="12550" width="51.7109375" style="146" customWidth="1"/>
    <col min="12551" max="12551" width="21.28515625" style="146" bestFit="1" customWidth="1"/>
    <col min="12552" max="12552" width="24" style="146" customWidth="1"/>
    <col min="12553" max="12553" width="22.42578125" style="146" customWidth="1"/>
    <col min="12554" max="12554" width="30.5703125" style="146" customWidth="1"/>
    <col min="12555" max="12555" width="28.42578125" style="146" customWidth="1"/>
    <col min="12556" max="12556" width="30.28515625" style="146" customWidth="1"/>
    <col min="12557" max="12799" width="11.42578125" style="146"/>
    <col min="12800" max="12800" width="2.7109375" style="146" bestFit="1" customWidth="1"/>
    <col min="12801" max="12801" width="3.140625" style="146" customWidth="1"/>
    <col min="12802" max="12802" width="3.5703125" style="146" customWidth="1"/>
    <col min="12803" max="12803" width="3" style="146" bestFit="1" customWidth="1"/>
    <col min="12804" max="12804" width="60" style="146" customWidth="1"/>
    <col min="12805" max="12805" width="7.85546875" style="146" customWidth="1"/>
    <col min="12806" max="12806" width="51.7109375" style="146" customWidth="1"/>
    <col min="12807" max="12807" width="21.28515625" style="146" bestFit="1" customWidth="1"/>
    <col min="12808" max="12808" width="24" style="146" customWidth="1"/>
    <col min="12809" max="12809" width="22.42578125" style="146" customWidth="1"/>
    <col min="12810" max="12810" width="30.5703125" style="146" customWidth="1"/>
    <col min="12811" max="12811" width="28.42578125" style="146" customWidth="1"/>
    <col min="12812" max="12812" width="30.28515625" style="146" customWidth="1"/>
    <col min="12813" max="13055" width="11.42578125" style="146"/>
    <col min="13056" max="13056" width="2.7109375" style="146" bestFit="1" customWidth="1"/>
    <col min="13057" max="13057" width="3.140625" style="146" customWidth="1"/>
    <col min="13058" max="13058" width="3.5703125" style="146" customWidth="1"/>
    <col min="13059" max="13059" width="3" style="146" bestFit="1" customWidth="1"/>
    <col min="13060" max="13060" width="60" style="146" customWidth="1"/>
    <col min="13061" max="13061" width="7.85546875" style="146" customWidth="1"/>
    <col min="13062" max="13062" width="51.7109375" style="146" customWidth="1"/>
    <col min="13063" max="13063" width="21.28515625" style="146" bestFit="1" customWidth="1"/>
    <col min="13064" max="13064" width="24" style="146" customWidth="1"/>
    <col min="13065" max="13065" width="22.42578125" style="146" customWidth="1"/>
    <col min="13066" max="13066" width="30.5703125" style="146" customWidth="1"/>
    <col min="13067" max="13067" width="28.42578125" style="146" customWidth="1"/>
    <col min="13068" max="13068" width="30.28515625" style="146" customWidth="1"/>
    <col min="13069" max="13311" width="11.42578125" style="146"/>
    <col min="13312" max="13312" width="2.7109375" style="146" bestFit="1" customWidth="1"/>
    <col min="13313" max="13313" width="3.140625" style="146" customWidth="1"/>
    <col min="13314" max="13314" width="3.5703125" style="146" customWidth="1"/>
    <col min="13315" max="13315" width="3" style="146" bestFit="1" customWidth="1"/>
    <col min="13316" max="13316" width="60" style="146" customWidth="1"/>
    <col min="13317" max="13317" width="7.85546875" style="146" customWidth="1"/>
    <col min="13318" max="13318" width="51.7109375" style="146" customWidth="1"/>
    <col min="13319" max="13319" width="21.28515625" style="146" bestFit="1" customWidth="1"/>
    <col min="13320" max="13320" width="24" style="146" customWidth="1"/>
    <col min="13321" max="13321" width="22.42578125" style="146" customWidth="1"/>
    <col min="13322" max="13322" width="30.5703125" style="146" customWidth="1"/>
    <col min="13323" max="13323" width="28.42578125" style="146" customWidth="1"/>
    <col min="13324" max="13324" width="30.28515625" style="146" customWidth="1"/>
    <col min="13325" max="13567" width="11.42578125" style="146"/>
    <col min="13568" max="13568" width="2.7109375" style="146" bestFit="1" customWidth="1"/>
    <col min="13569" max="13569" width="3.140625" style="146" customWidth="1"/>
    <col min="13570" max="13570" width="3.5703125" style="146" customWidth="1"/>
    <col min="13571" max="13571" width="3" style="146" bestFit="1" customWidth="1"/>
    <col min="13572" max="13572" width="60" style="146" customWidth="1"/>
    <col min="13573" max="13573" width="7.85546875" style="146" customWidth="1"/>
    <col min="13574" max="13574" width="51.7109375" style="146" customWidth="1"/>
    <col min="13575" max="13575" width="21.28515625" style="146" bestFit="1" customWidth="1"/>
    <col min="13576" max="13576" width="24" style="146" customWidth="1"/>
    <col min="13577" max="13577" width="22.42578125" style="146" customWidth="1"/>
    <col min="13578" max="13578" width="30.5703125" style="146" customWidth="1"/>
    <col min="13579" max="13579" width="28.42578125" style="146" customWidth="1"/>
    <col min="13580" max="13580" width="30.28515625" style="146" customWidth="1"/>
    <col min="13581" max="13823" width="11.42578125" style="146"/>
    <col min="13824" max="13824" width="2.7109375" style="146" bestFit="1" customWidth="1"/>
    <col min="13825" max="13825" width="3.140625" style="146" customWidth="1"/>
    <col min="13826" max="13826" width="3.5703125" style="146" customWidth="1"/>
    <col min="13827" max="13827" width="3" style="146" bestFit="1" customWidth="1"/>
    <col min="13828" max="13828" width="60" style="146" customWidth="1"/>
    <col min="13829" max="13829" width="7.85546875" style="146" customWidth="1"/>
    <col min="13830" max="13830" width="51.7109375" style="146" customWidth="1"/>
    <col min="13831" max="13831" width="21.28515625" style="146" bestFit="1" customWidth="1"/>
    <col min="13832" max="13832" width="24" style="146" customWidth="1"/>
    <col min="13833" max="13833" width="22.42578125" style="146" customWidth="1"/>
    <col min="13834" max="13834" width="30.5703125" style="146" customWidth="1"/>
    <col min="13835" max="13835" width="28.42578125" style="146" customWidth="1"/>
    <col min="13836" max="13836" width="30.28515625" style="146" customWidth="1"/>
    <col min="13837" max="14079" width="11.42578125" style="146"/>
    <col min="14080" max="14080" width="2.7109375" style="146" bestFit="1" customWidth="1"/>
    <col min="14081" max="14081" width="3.140625" style="146" customWidth="1"/>
    <col min="14082" max="14082" width="3.5703125" style="146" customWidth="1"/>
    <col min="14083" max="14083" width="3" style="146" bestFit="1" customWidth="1"/>
    <col min="14084" max="14084" width="60" style="146" customWidth="1"/>
    <col min="14085" max="14085" width="7.85546875" style="146" customWidth="1"/>
    <col min="14086" max="14086" width="51.7109375" style="146" customWidth="1"/>
    <col min="14087" max="14087" width="21.28515625" style="146" bestFit="1" customWidth="1"/>
    <col min="14088" max="14088" width="24" style="146" customWidth="1"/>
    <col min="14089" max="14089" width="22.42578125" style="146" customWidth="1"/>
    <col min="14090" max="14090" width="30.5703125" style="146" customWidth="1"/>
    <col min="14091" max="14091" width="28.42578125" style="146" customWidth="1"/>
    <col min="14092" max="14092" width="30.28515625" style="146" customWidth="1"/>
    <col min="14093" max="14335" width="11.42578125" style="146"/>
    <col min="14336" max="14336" width="2.7109375" style="146" bestFit="1" customWidth="1"/>
    <col min="14337" max="14337" width="3.140625" style="146" customWidth="1"/>
    <col min="14338" max="14338" width="3.5703125" style="146" customWidth="1"/>
    <col min="14339" max="14339" width="3" style="146" bestFit="1" customWidth="1"/>
    <col min="14340" max="14340" width="60" style="146" customWidth="1"/>
    <col min="14341" max="14341" width="7.85546875" style="146" customWidth="1"/>
    <col min="14342" max="14342" width="51.7109375" style="146" customWidth="1"/>
    <col min="14343" max="14343" width="21.28515625" style="146" bestFit="1" customWidth="1"/>
    <col min="14344" max="14344" width="24" style="146" customWidth="1"/>
    <col min="14345" max="14345" width="22.42578125" style="146" customWidth="1"/>
    <col min="14346" max="14346" width="30.5703125" style="146" customWidth="1"/>
    <col min="14347" max="14347" width="28.42578125" style="146" customWidth="1"/>
    <col min="14348" max="14348" width="30.28515625" style="146" customWidth="1"/>
    <col min="14349" max="14591" width="11.42578125" style="146"/>
    <col min="14592" max="14592" width="2.7109375" style="146" bestFit="1" customWidth="1"/>
    <col min="14593" max="14593" width="3.140625" style="146" customWidth="1"/>
    <col min="14594" max="14594" width="3.5703125" style="146" customWidth="1"/>
    <col min="14595" max="14595" width="3" style="146" bestFit="1" customWidth="1"/>
    <col min="14596" max="14596" width="60" style="146" customWidth="1"/>
    <col min="14597" max="14597" width="7.85546875" style="146" customWidth="1"/>
    <col min="14598" max="14598" width="51.7109375" style="146" customWidth="1"/>
    <col min="14599" max="14599" width="21.28515625" style="146" bestFit="1" customWidth="1"/>
    <col min="14600" max="14600" width="24" style="146" customWidth="1"/>
    <col min="14601" max="14601" width="22.42578125" style="146" customWidth="1"/>
    <col min="14602" max="14602" width="30.5703125" style="146" customWidth="1"/>
    <col min="14603" max="14603" width="28.42578125" style="146" customWidth="1"/>
    <col min="14604" max="14604" width="30.28515625" style="146" customWidth="1"/>
    <col min="14605" max="14847" width="11.42578125" style="146"/>
    <col min="14848" max="14848" width="2.7109375" style="146" bestFit="1" customWidth="1"/>
    <col min="14849" max="14849" width="3.140625" style="146" customWidth="1"/>
    <col min="14850" max="14850" width="3.5703125" style="146" customWidth="1"/>
    <col min="14851" max="14851" width="3" style="146" bestFit="1" customWidth="1"/>
    <col min="14852" max="14852" width="60" style="146" customWidth="1"/>
    <col min="14853" max="14853" width="7.85546875" style="146" customWidth="1"/>
    <col min="14854" max="14854" width="51.7109375" style="146" customWidth="1"/>
    <col min="14855" max="14855" width="21.28515625" style="146" bestFit="1" customWidth="1"/>
    <col min="14856" max="14856" width="24" style="146" customWidth="1"/>
    <col min="14857" max="14857" width="22.42578125" style="146" customWidth="1"/>
    <col min="14858" max="14858" width="30.5703125" style="146" customWidth="1"/>
    <col min="14859" max="14859" width="28.42578125" style="146" customWidth="1"/>
    <col min="14860" max="14860" width="30.28515625" style="146" customWidth="1"/>
    <col min="14861" max="15103" width="11.42578125" style="146"/>
    <col min="15104" max="15104" width="2.7109375" style="146" bestFit="1" customWidth="1"/>
    <col min="15105" max="15105" width="3.140625" style="146" customWidth="1"/>
    <col min="15106" max="15106" width="3.5703125" style="146" customWidth="1"/>
    <col min="15107" max="15107" width="3" style="146" bestFit="1" customWidth="1"/>
    <col min="15108" max="15108" width="60" style="146" customWidth="1"/>
    <col min="15109" max="15109" width="7.85546875" style="146" customWidth="1"/>
    <col min="15110" max="15110" width="51.7109375" style="146" customWidth="1"/>
    <col min="15111" max="15111" width="21.28515625" style="146" bestFit="1" customWidth="1"/>
    <col min="15112" max="15112" width="24" style="146" customWidth="1"/>
    <col min="15113" max="15113" width="22.42578125" style="146" customWidth="1"/>
    <col min="15114" max="15114" width="30.5703125" style="146" customWidth="1"/>
    <col min="15115" max="15115" width="28.42578125" style="146" customWidth="1"/>
    <col min="15116" max="15116" width="30.28515625" style="146" customWidth="1"/>
    <col min="15117" max="15359" width="11.42578125" style="146"/>
    <col min="15360" max="15360" width="2.7109375" style="146" bestFit="1" customWidth="1"/>
    <col min="15361" max="15361" width="3.140625" style="146" customWidth="1"/>
    <col min="15362" max="15362" width="3.5703125" style="146" customWidth="1"/>
    <col min="15363" max="15363" width="3" style="146" bestFit="1" customWidth="1"/>
    <col min="15364" max="15364" width="60" style="146" customWidth="1"/>
    <col min="15365" max="15365" width="7.85546875" style="146" customWidth="1"/>
    <col min="15366" max="15366" width="51.7109375" style="146" customWidth="1"/>
    <col min="15367" max="15367" width="21.28515625" style="146" bestFit="1" customWidth="1"/>
    <col min="15368" max="15368" width="24" style="146" customWidth="1"/>
    <col min="15369" max="15369" width="22.42578125" style="146" customWidth="1"/>
    <col min="15370" max="15370" width="30.5703125" style="146" customWidth="1"/>
    <col min="15371" max="15371" width="28.42578125" style="146" customWidth="1"/>
    <col min="15372" max="15372" width="30.28515625" style="146" customWidth="1"/>
    <col min="15373" max="15615" width="11.42578125" style="146"/>
    <col min="15616" max="15616" width="2.7109375" style="146" bestFit="1" customWidth="1"/>
    <col min="15617" max="15617" width="3.140625" style="146" customWidth="1"/>
    <col min="15618" max="15618" width="3.5703125" style="146" customWidth="1"/>
    <col min="15619" max="15619" width="3" style="146" bestFit="1" customWidth="1"/>
    <col min="15620" max="15620" width="60" style="146" customWidth="1"/>
    <col min="15621" max="15621" width="7.85546875" style="146" customWidth="1"/>
    <col min="15622" max="15622" width="51.7109375" style="146" customWidth="1"/>
    <col min="15623" max="15623" width="21.28515625" style="146" bestFit="1" customWidth="1"/>
    <col min="15624" max="15624" width="24" style="146" customWidth="1"/>
    <col min="15625" max="15625" width="22.42578125" style="146" customWidth="1"/>
    <col min="15626" max="15626" width="30.5703125" style="146" customWidth="1"/>
    <col min="15627" max="15627" width="28.42578125" style="146" customWidth="1"/>
    <col min="15628" max="15628" width="30.28515625" style="146" customWidth="1"/>
    <col min="15629" max="15871" width="11.42578125" style="146"/>
    <col min="15872" max="15872" width="2.7109375" style="146" bestFit="1" customWidth="1"/>
    <col min="15873" max="15873" width="3.140625" style="146" customWidth="1"/>
    <col min="15874" max="15874" width="3.5703125" style="146" customWidth="1"/>
    <col min="15875" max="15875" width="3" style="146" bestFit="1" customWidth="1"/>
    <col min="15876" max="15876" width="60" style="146" customWidth="1"/>
    <col min="15877" max="15877" width="7.85546875" style="146" customWidth="1"/>
    <col min="15878" max="15878" width="51.7109375" style="146" customWidth="1"/>
    <col min="15879" max="15879" width="21.28515625" style="146" bestFit="1" customWidth="1"/>
    <col min="15880" max="15880" width="24" style="146" customWidth="1"/>
    <col min="15881" max="15881" width="22.42578125" style="146" customWidth="1"/>
    <col min="15882" max="15882" width="30.5703125" style="146" customWidth="1"/>
    <col min="15883" max="15883" width="28.42578125" style="146" customWidth="1"/>
    <col min="15884" max="15884" width="30.28515625" style="146" customWidth="1"/>
    <col min="15885" max="16127" width="11.42578125" style="146"/>
    <col min="16128" max="16128" width="2.7109375" style="146" bestFit="1" customWidth="1"/>
    <col min="16129" max="16129" width="3.140625" style="146" customWidth="1"/>
    <col min="16130" max="16130" width="3.5703125" style="146" customWidth="1"/>
    <col min="16131" max="16131" width="3" style="146" bestFit="1" customWidth="1"/>
    <col min="16132" max="16132" width="60" style="146" customWidth="1"/>
    <col min="16133" max="16133" width="7.85546875" style="146" customWidth="1"/>
    <col min="16134" max="16134" width="51.7109375" style="146" customWidth="1"/>
    <col min="16135" max="16135" width="21.28515625" style="146" bestFit="1" customWidth="1"/>
    <col min="16136" max="16136" width="24" style="146" customWidth="1"/>
    <col min="16137" max="16137" width="22.42578125" style="146" customWidth="1"/>
    <col min="16138" max="16138" width="30.5703125" style="146" customWidth="1"/>
    <col min="16139" max="16139" width="28.42578125" style="146" customWidth="1"/>
    <col min="16140" max="16140" width="30.28515625" style="146" customWidth="1"/>
    <col min="16141" max="16384" width="11.42578125" style="146"/>
  </cols>
  <sheetData>
    <row r="1" spans="1:12" customFormat="1" ht="20.25" x14ac:dyDescent="0.2">
      <c r="A1" s="306" t="s">
        <v>364</v>
      </c>
      <c r="B1" s="307"/>
      <c r="C1" s="307"/>
      <c r="D1" s="307"/>
      <c r="E1" s="307"/>
      <c r="F1" s="307"/>
      <c r="G1" s="305"/>
      <c r="H1" s="305"/>
      <c r="I1" s="1"/>
      <c r="J1" s="237"/>
      <c r="K1" s="221"/>
    </row>
    <row r="2" spans="1:12" s="4" customFormat="1" ht="25.5" x14ac:dyDescent="0.2">
      <c r="A2" s="2" t="s">
        <v>5</v>
      </c>
      <c r="B2" s="2" t="s">
        <v>6</v>
      </c>
      <c r="C2" s="2" t="s">
        <v>7</v>
      </c>
      <c r="D2" s="2" t="s">
        <v>8</v>
      </c>
      <c r="E2" s="320" t="s">
        <v>9</v>
      </c>
      <c r="F2" s="321"/>
      <c r="G2" s="315"/>
      <c r="H2" s="315"/>
      <c r="I2" s="322"/>
      <c r="J2" s="3"/>
      <c r="K2" s="222" t="s">
        <v>15</v>
      </c>
      <c r="L2" s="4" t="s">
        <v>16</v>
      </c>
    </row>
    <row r="3" spans="1:12" customFormat="1" ht="23.25" customHeight="1" thickBot="1" x14ac:dyDescent="0.25">
      <c r="A3" s="317">
        <v>1</v>
      </c>
      <c r="B3" s="318"/>
      <c r="C3" s="318"/>
      <c r="D3" s="319"/>
      <c r="E3" s="316" t="s">
        <v>17</v>
      </c>
      <c r="F3" s="321" t="s">
        <v>10</v>
      </c>
      <c r="G3" s="315" t="s">
        <v>11</v>
      </c>
      <c r="H3" s="315" t="s">
        <v>12</v>
      </c>
      <c r="I3" s="322" t="s">
        <v>13</v>
      </c>
      <c r="J3" s="323" t="s">
        <v>14</v>
      </c>
      <c r="K3" s="223"/>
    </row>
    <row r="4" spans="1:12" s="6" customFormat="1" x14ac:dyDescent="0.2">
      <c r="A4" s="301">
        <v>1</v>
      </c>
      <c r="B4" s="302">
        <v>1</v>
      </c>
      <c r="C4" s="302"/>
      <c r="D4" s="302"/>
      <c r="E4" s="303" t="s">
        <v>18</v>
      </c>
      <c r="F4" s="304"/>
      <c r="G4" s="110">
        <f>G5+G10+G17</f>
        <v>602002729</v>
      </c>
      <c r="H4" s="110">
        <f>H5+H10+H17</f>
        <v>125236579884</v>
      </c>
      <c r="I4" s="111">
        <f>G4+H4</f>
        <v>125838582613</v>
      </c>
      <c r="J4" s="19"/>
      <c r="K4" s="224"/>
    </row>
    <row r="5" spans="1:12" customFormat="1" ht="13.5" thickBot="1" x14ac:dyDescent="0.25">
      <c r="A5" s="7">
        <v>1</v>
      </c>
      <c r="B5" s="8">
        <v>1</v>
      </c>
      <c r="C5" s="8">
        <v>1</v>
      </c>
      <c r="D5" s="8"/>
      <c r="E5" s="9" t="s">
        <v>19</v>
      </c>
      <c r="F5" s="11"/>
      <c r="G5" s="12">
        <f>SUM(G6:G8)</f>
        <v>402002729</v>
      </c>
      <c r="H5" s="12">
        <f>SUM(H6:H8)</f>
        <v>16139151052</v>
      </c>
      <c r="I5" s="13">
        <f>H5+G5</f>
        <v>16541153781</v>
      </c>
      <c r="J5" s="19"/>
      <c r="K5" s="147"/>
    </row>
    <row r="6" spans="1:12" s="25" customFormat="1" ht="51.75" customHeight="1" x14ac:dyDescent="0.2">
      <c r="A6" s="16">
        <v>1</v>
      </c>
      <c r="B6" s="17">
        <v>1</v>
      </c>
      <c r="C6" s="17">
        <v>1</v>
      </c>
      <c r="D6" s="17">
        <v>1</v>
      </c>
      <c r="E6" s="30" t="s">
        <v>20</v>
      </c>
      <c r="F6" s="35" t="s">
        <v>365</v>
      </c>
      <c r="G6" s="192">
        <v>319050387</v>
      </c>
      <c r="H6" s="217">
        <v>6530008076</v>
      </c>
      <c r="I6" s="23"/>
      <c r="J6" s="40" t="s">
        <v>21</v>
      </c>
      <c r="K6" s="24"/>
    </row>
    <row r="7" spans="1:12" s="25" customFormat="1" x14ac:dyDescent="0.2">
      <c r="A7" s="16"/>
      <c r="B7" s="17"/>
      <c r="C7" s="17"/>
      <c r="D7" s="17"/>
      <c r="E7" s="19"/>
      <c r="F7" s="200"/>
      <c r="G7" s="192">
        <v>48689322</v>
      </c>
      <c r="H7" s="217">
        <v>9609142976</v>
      </c>
      <c r="I7" s="23"/>
      <c r="J7" s="19" t="s">
        <v>21</v>
      </c>
      <c r="K7" s="24"/>
    </row>
    <row r="8" spans="1:12" s="25" customFormat="1" x14ac:dyDescent="0.2">
      <c r="A8" s="16"/>
      <c r="B8" s="17"/>
      <c r="C8" s="17"/>
      <c r="D8" s="17"/>
      <c r="E8" s="19"/>
      <c r="F8" s="200"/>
      <c r="G8" s="206">
        <v>34263020</v>
      </c>
      <c r="H8" s="217"/>
      <c r="I8" s="23"/>
      <c r="J8" s="19" t="s">
        <v>21</v>
      </c>
      <c r="K8" s="24"/>
    </row>
    <row r="9" spans="1:12" customFormat="1" ht="13.5" customHeight="1" x14ac:dyDescent="0.2">
      <c r="A9" s="16">
        <v>1</v>
      </c>
      <c r="B9" s="17">
        <v>1</v>
      </c>
      <c r="C9" s="17">
        <v>1</v>
      </c>
      <c r="D9" s="17">
        <v>2</v>
      </c>
      <c r="E9" s="34" t="s">
        <v>22</v>
      </c>
      <c r="F9" s="34"/>
      <c r="G9" s="27"/>
      <c r="H9" s="28"/>
      <c r="I9" s="23"/>
      <c r="J9" s="19" t="s">
        <v>21</v>
      </c>
      <c r="K9" s="15"/>
    </row>
    <row r="10" spans="1:12" customFormat="1" ht="12.75" customHeight="1" thickBot="1" x14ac:dyDescent="0.25">
      <c r="A10" s="7">
        <v>1</v>
      </c>
      <c r="B10" s="8">
        <v>1</v>
      </c>
      <c r="C10" s="8">
        <v>2</v>
      </c>
      <c r="D10" s="8"/>
      <c r="E10" s="114" t="s">
        <v>23</v>
      </c>
      <c r="F10" s="215"/>
      <c r="G10" s="13">
        <f>SUM(G11:G16)</f>
        <v>190000000</v>
      </c>
      <c r="H10" s="13">
        <f>SUM(H11:H16)</f>
        <v>2532722343</v>
      </c>
      <c r="I10" s="13">
        <f>H10+G10</f>
        <v>2722722343</v>
      </c>
      <c r="J10" s="19"/>
      <c r="K10" s="147"/>
    </row>
    <row r="11" spans="1:12" s="38" customFormat="1" ht="75.75" customHeight="1" x14ac:dyDescent="0.2">
      <c r="A11" s="32">
        <v>1</v>
      </c>
      <c r="B11" s="33">
        <v>1</v>
      </c>
      <c r="C11" s="33">
        <v>2</v>
      </c>
      <c r="D11" s="33">
        <v>1</v>
      </c>
      <c r="E11" s="30" t="s">
        <v>24</v>
      </c>
      <c r="F11" s="44" t="s">
        <v>25</v>
      </c>
      <c r="G11" s="193">
        <v>10000000</v>
      </c>
      <c r="H11" s="216">
        <v>710000300</v>
      </c>
      <c r="I11" s="23"/>
      <c r="J11" s="40" t="s">
        <v>21</v>
      </c>
      <c r="K11" s="37"/>
    </row>
    <row r="12" spans="1:12" s="38" customFormat="1" ht="60.75" customHeight="1" x14ac:dyDescent="0.2">
      <c r="A12" s="32">
        <v>1</v>
      </c>
      <c r="B12" s="33">
        <v>1</v>
      </c>
      <c r="C12" s="33">
        <v>2</v>
      </c>
      <c r="D12" s="33">
        <v>2</v>
      </c>
      <c r="E12" s="19" t="s">
        <v>27</v>
      </c>
      <c r="F12" s="47" t="s">
        <v>28</v>
      </c>
      <c r="G12" s="206">
        <v>80000000</v>
      </c>
      <c r="H12" s="196">
        <v>847762542</v>
      </c>
      <c r="I12" s="23"/>
      <c r="J12" s="19" t="s">
        <v>21</v>
      </c>
      <c r="K12" s="37"/>
    </row>
    <row r="13" spans="1:12" s="38" customFormat="1" ht="13.5" customHeight="1" x14ac:dyDescent="0.2">
      <c r="A13" s="32"/>
      <c r="B13" s="33"/>
      <c r="C13" s="33"/>
      <c r="D13" s="33"/>
      <c r="E13" s="19" t="s">
        <v>29</v>
      </c>
      <c r="F13" s="47"/>
      <c r="G13" s="206">
        <v>80000000</v>
      </c>
      <c r="H13" s="41"/>
      <c r="I13" s="23"/>
      <c r="J13" s="19" t="s">
        <v>21</v>
      </c>
      <c r="K13" s="37"/>
    </row>
    <row r="14" spans="1:12" s="38" customFormat="1" ht="63.75" x14ac:dyDescent="0.2">
      <c r="A14" s="32">
        <v>1</v>
      </c>
      <c r="B14" s="33">
        <v>1</v>
      </c>
      <c r="C14" s="33">
        <v>2</v>
      </c>
      <c r="D14" s="33">
        <v>3</v>
      </c>
      <c r="E14" s="19" t="s">
        <v>30</v>
      </c>
      <c r="F14" s="47" t="s">
        <v>366</v>
      </c>
      <c r="G14" s="27"/>
      <c r="H14" s="196">
        <v>602722043</v>
      </c>
      <c r="I14" s="23"/>
      <c r="J14" s="19" t="s">
        <v>21</v>
      </c>
      <c r="K14" s="37"/>
    </row>
    <row r="15" spans="1:12" s="38" customFormat="1" ht="39" customHeight="1" x14ac:dyDescent="0.2">
      <c r="A15" s="32">
        <v>1</v>
      </c>
      <c r="B15" s="33">
        <v>1</v>
      </c>
      <c r="C15" s="33">
        <v>2</v>
      </c>
      <c r="D15" s="33">
        <v>4</v>
      </c>
      <c r="E15" s="19" t="s">
        <v>31</v>
      </c>
      <c r="F15" s="48" t="s">
        <v>32</v>
      </c>
      <c r="G15" s="206">
        <v>20000000</v>
      </c>
      <c r="H15" s="43"/>
      <c r="I15" s="23"/>
      <c r="J15" s="19" t="s">
        <v>21</v>
      </c>
      <c r="K15" s="37"/>
    </row>
    <row r="16" spans="1:12" s="38" customFormat="1" ht="51.75" thickBot="1" x14ac:dyDescent="0.25">
      <c r="A16" s="32">
        <v>1</v>
      </c>
      <c r="B16" s="33">
        <v>1</v>
      </c>
      <c r="C16" s="33">
        <v>2</v>
      </c>
      <c r="D16" s="33">
        <v>5</v>
      </c>
      <c r="E16" s="189" t="s">
        <v>33</v>
      </c>
      <c r="F16" s="49" t="s">
        <v>34</v>
      </c>
      <c r="G16" s="21"/>
      <c r="H16" s="196">
        <v>372237458</v>
      </c>
      <c r="I16" s="23"/>
      <c r="J16" s="31" t="s">
        <v>21</v>
      </c>
      <c r="K16" s="37"/>
    </row>
    <row r="17" spans="1:11" customFormat="1" ht="13.5" customHeight="1" thickBot="1" x14ac:dyDescent="0.25">
      <c r="A17" s="82">
        <v>1</v>
      </c>
      <c r="B17" s="83">
        <v>1</v>
      </c>
      <c r="C17" s="83">
        <v>3</v>
      </c>
      <c r="D17" s="83"/>
      <c r="E17" s="85" t="s">
        <v>35</v>
      </c>
      <c r="F17" s="42"/>
      <c r="G17" s="72">
        <f>SUM(G18:G20)</f>
        <v>10000000</v>
      </c>
      <c r="H17" s="72">
        <f>SUM(H18:H20)</f>
        <v>106564706489</v>
      </c>
      <c r="I17" s="13">
        <f>G17+H17</f>
        <v>106574706489</v>
      </c>
      <c r="J17" s="19"/>
      <c r="K17" s="147"/>
    </row>
    <row r="18" spans="1:11" s="25" customFormat="1" ht="51" x14ac:dyDescent="0.2">
      <c r="A18" s="276">
        <v>1</v>
      </c>
      <c r="B18" s="277">
        <v>1</v>
      </c>
      <c r="C18" s="277">
        <v>3</v>
      </c>
      <c r="D18" s="277">
        <v>1</v>
      </c>
      <c r="E18" s="278" t="s">
        <v>36</v>
      </c>
      <c r="F18" s="279" t="s">
        <v>38</v>
      </c>
      <c r="G18" s="192">
        <v>10000000</v>
      </c>
      <c r="H18" s="218">
        <v>82212647</v>
      </c>
      <c r="I18" s="52"/>
      <c r="J18" s="40" t="s">
        <v>21</v>
      </c>
      <c r="K18" s="24"/>
    </row>
    <row r="19" spans="1:11" s="25" customFormat="1" ht="26.25" customHeight="1" x14ac:dyDescent="0.2">
      <c r="A19" s="17"/>
      <c r="B19" s="17"/>
      <c r="C19" s="17"/>
      <c r="D19" s="17"/>
      <c r="E19" s="19" t="s">
        <v>37</v>
      </c>
      <c r="F19" s="280"/>
      <c r="G19" s="93"/>
      <c r="H19" s="129"/>
      <c r="I19" s="52"/>
      <c r="J19" s="19" t="s">
        <v>21</v>
      </c>
      <c r="K19" s="24"/>
    </row>
    <row r="20" spans="1:11" s="25" customFormat="1" ht="63.75" x14ac:dyDescent="0.2">
      <c r="A20" s="17"/>
      <c r="B20" s="17"/>
      <c r="C20" s="17"/>
      <c r="D20" s="17"/>
      <c r="E20" s="19" t="s">
        <v>39</v>
      </c>
      <c r="F20" s="35" t="s">
        <v>40</v>
      </c>
      <c r="G20" s="53"/>
      <c r="H20" s="196">
        <v>106482493842</v>
      </c>
      <c r="I20" s="52"/>
      <c r="J20" s="19" t="s">
        <v>21</v>
      </c>
      <c r="K20" s="24"/>
    </row>
    <row r="21" spans="1:11" s="25" customFormat="1" x14ac:dyDescent="0.2">
      <c r="A21" s="120">
        <v>1</v>
      </c>
      <c r="B21" s="121">
        <v>2</v>
      </c>
      <c r="C21" s="121"/>
      <c r="D21" s="121"/>
      <c r="E21" s="300" t="s">
        <v>41</v>
      </c>
      <c r="F21" s="109"/>
      <c r="G21" s="123">
        <f>G22+G28+G31+G33+G35+G41+G45+G47+G50+G56+G60+G65</f>
        <v>3280189957</v>
      </c>
      <c r="H21" s="123">
        <f>H22+H28+H31+H33+H35+H41+H45+H47+H50+H56+H60+H65</f>
        <v>120953583631</v>
      </c>
      <c r="I21" s="124">
        <f>H21+G21</f>
        <v>124233773588</v>
      </c>
      <c r="J21" s="19"/>
      <c r="K21" s="225"/>
    </row>
    <row r="22" spans="1:11" customFormat="1" ht="13.5" thickBot="1" x14ac:dyDescent="0.25">
      <c r="A22" s="7">
        <v>1</v>
      </c>
      <c r="B22" s="8">
        <v>2</v>
      </c>
      <c r="C22" s="8">
        <v>1</v>
      </c>
      <c r="D22" s="8"/>
      <c r="E22" s="9" t="s">
        <v>42</v>
      </c>
      <c r="F22" s="11"/>
      <c r="G22" s="54">
        <f>SUM(G23:G27)</f>
        <v>0</v>
      </c>
      <c r="H22" s="54">
        <f>SUM(H23:H27)</f>
        <v>290001183</v>
      </c>
      <c r="I22" s="13">
        <f>H22+G22</f>
        <v>290001183</v>
      </c>
      <c r="J22" s="19"/>
      <c r="K22" s="147"/>
    </row>
    <row r="23" spans="1:11" customFormat="1" ht="43.5" thickBot="1" x14ac:dyDescent="0.25">
      <c r="A23" s="32">
        <v>1</v>
      </c>
      <c r="B23" s="33">
        <v>2</v>
      </c>
      <c r="C23" s="33">
        <v>1</v>
      </c>
      <c r="D23" s="55">
        <v>1</v>
      </c>
      <c r="E23" s="18" t="s">
        <v>43</v>
      </c>
      <c r="F23" s="56" t="s">
        <v>44</v>
      </c>
      <c r="G23" s="21"/>
      <c r="H23" s="197">
        <v>290001183</v>
      </c>
      <c r="I23" s="23"/>
      <c r="J23" s="19" t="s">
        <v>45</v>
      </c>
      <c r="K23" s="57" t="s">
        <v>46</v>
      </c>
    </row>
    <row r="24" spans="1:11" customFormat="1" ht="13.5" customHeight="1" x14ac:dyDescent="0.2">
      <c r="A24" s="32">
        <v>1</v>
      </c>
      <c r="B24" s="33">
        <v>2</v>
      </c>
      <c r="C24" s="33">
        <v>1</v>
      </c>
      <c r="D24" s="55">
        <v>2</v>
      </c>
      <c r="E24" s="19" t="s">
        <v>47</v>
      </c>
      <c r="F24" s="273"/>
      <c r="G24" s="27"/>
      <c r="H24" s="23"/>
      <c r="I24" s="23"/>
      <c r="J24" s="19" t="s">
        <v>45</v>
      </c>
      <c r="K24" s="15"/>
    </row>
    <row r="25" spans="1:11" customFormat="1" ht="13.5" customHeight="1" x14ac:dyDescent="0.2">
      <c r="A25" s="32">
        <v>1</v>
      </c>
      <c r="B25" s="33">
        <v>2</v>
      </c>
      <c r="C25" s="33">
        <v>1</v>
      </c>
      <c r="D25" s="55">
        <v>3</v>
      </c>
      <c r="E25" s="19" t="s">
        <v>48</v>
      </c>
      <c r="F25" s="273"/>
      <c r="G25" s="27"/>
      <c r="H25" s="23"/>
      <c r="I25" s="23"/>
      <c r="J25" s="19" t="s">
        <v>45</v>
      </c>
      <c r="K25" s="15" t="s">
        <v>49</v>
      </c>
    </row>
    <row r="26" spans="1:11" customFormat="1" ht="26.25" customHeight="1" x14ac:dyDescent="0.2">
      <c r="A26" s="32">
        <v>1</v>
      </c>
      <c r="B26" s="33">
        <v>2</v>
      </c>
      <c r="C26" s="33">
        <v>1</v>
      </c>
      <c r="D26" s="55">
        <v>4</v>
      </c>
      <c r="E26" s="19" t="s">
        <v>50</v>
      </c>
      <c r="F26" s="273"/>
      <c r="G26" s="27"/>
      <c r="H26" s="23"/>
      <c r="I26" s="23"/>
      <c r="J26" s="19" t="s">
        <v>45</v>
      </c>
      <c r="K26" s="15"/>
    </row>
    <row r="27" spans="1:11" customFormat="1" ht="13.5" customHeight="1" x14ac:dyDescent="0.2">
      <c r="A27" s="32">
        <v>1</v>
      </c>
      <c r="B27" s="33">
        <v>2</v>
      </c>
      <c r="C27" s="33">
        <v>1</v>
      </c>
      <c r="D27" s="55">
        <v>5</v>
      </c>
      <c r="E27" s="19" t="s">
        <v>51</v>
      </c>
      <c r="F27" s="273"/>
      <c r="G27" s="27"/>
      <c r="H27" s="23"/>
      <c r="I27" s="23"/>
      <c r="J27" s="19" t="s">
        <v>45</v>
      </c>
      <c r="K27" s="57" t="s">
        <v>52</v>
      </c>
    </row>
    <row r="28" spans="1:11" customFormat="1" ht="13.5" thickBot="1" x14ac:dyDescent="0.25">
      <c r="A28" s="7">
        <v>1</v>
      </c>
      <c r="B28" s="8">
        <v>2</v>
      </c>
      <c r="C28" s="8">
        <v>2</v>
      </c>
      <c r="D28" s="58"/>
      <c r="E28" s="114" t="s">
        <v>53</v>
      </c>
      <c r="F28" s="11"/>
      <c r="G28" s="59">
        <f>SUM(G29:G30)</f>
        <v>100000000</v>
      </c>
      <c r="H28" s="59">
        <f>SUM(H29:H30)</f>
        <v>70000000</v>
      </c>
      <c r="I28" s="13">
        <f>G28+H28</f>
        <v>170000000</v>
      </c>
      <c r="J28" s="19"/>
      <c r="K28" s="226"/>
    </row>
    <row r="29" spans="1:11" customFormat="1" ht="39" customHeight="1" x14ac:dyDescent="0.2">
      <c r="A29" s="32">
        <v>1</v>
      </c>
      <c r="B29" s="33">
        <v>2</v>
      </c>
      <c r="C29" s="33">
        <v>2</v>
      </c>
      <c r="D29" s="55">
        <v>1</v>
      </c>
      <c r="E29" s="30" t="s">
        <v>54</v>
      </c>
      <c r="F29" s="35" t="s">
        <v>55</v>
      </c>
      <c r="G29" s="192">
        <v>100000000</v>
      </c>
      <c r="H29" s="197">
        <v>70000000</v>
      </c>
      <c r="I29" s="23"/>
      <c r="J29" s="19" t="s">
        <v>45</v>
      </c>
      <c r="K29" s="61" t="s">
        <v>56</v>
      </c>
    </row>
    <row r="30" spans="1:11" customFormat="1" ht="38.25" x14ac:dyDescent="0.2">
      <c r="A30" s="32">
        <v>1</v>
      </c>
      <c r="B30" s="33">
        <v>2</v>
      </c>
      <c r="C30" s="33">
        <v>2</v>
      </c>
      <c r="D30" s="55">
        <v>2</v>
      </c>
      <c r="E30" s="19" t="s">
        <v>57</v>
      </c>
      <c r="F30" s="29"/>
      <c r="G30" s="27"/>
      <c r="H30" s="62"/>
      <c r="I30" s="23"/>
      <c r="J30" s="19" t="s">
        <v>45</v>
      </c>
      <c r="K30" s="60" t="s">
        <v>58</v>
      </c>
    </row>
    <row r="31" spans="1:11" customFormat="1" ht="13.5" customHeight="1" thickBot="1" x14ac:dyDescent="0.25">
      <c r="A31" s="7">
        <v>1</v>
      </c>
      <c r="B31" s="8">
        <v>2</v>
      </c>
      <c r="C31" s="8">
        <v>3</v>
      </c>
      <c r="D31" s="58"/>
      <c r="E31" s="114" t="s">
        <v>61</v>
      </c>
      <c r="F31" s="11"/>
      <c r="G31" s="59">
        <f>SUM(G32:G32)</f>
        <v>0</v>
      </c>
      <c r="H31" s="59">
        <f>SUM(H32:H32)</f>
        <v>100000000</v>
      </c>
      <c r="I31" s="13">
        <f>H31+G31</f>
        <v>100000000</v>
      </c>
      <c r="J31" s="19"/>
      <c r="K31" s="147"/>
    </row>
    <row r="32" spans="1:11" customFormat="1" ht="39" customHeight="1" x14ac:dyDescent="0.2">
      <c r="A32" s="32">
        <v>1</v>
      </c>
      <c r="B32" s="33">
        <v>2</v>
      </c>
      <c r="C32" s="33">
        <v>3</v>
      </c>
      <c r="D32" s="55">
        <v>1</v>
      </c>
      <c r="E32" s="30" t="s">
        <v>62</v>
      </c>
      <c r="F32" s="35" t="s">
        <v>63</v>
      </c>
      <c r="G32" s="21"/>
      <c r="H32" s="197">
        <v>100000000</v>
      </c>
      <c r="I32" s="23"/>
      <c r="J32" s="19" t="s">
        <v>45</v>
      </c>
      <c r="K32" s="15" t="s">
        <v>64</v>
      </c>
    </row>
    <row r="33" spans="1:11" customFormat="1" ht="12.75" customHeight="1" x14ac:dyDescent="0.2">
      <c r="A33" s="7">
        <v>1</v>
      </c>
      <c r="B33" s="8">
        <v>2</v>
      </c>
      <c r="C33" s="8">
        <v>4</v>
      </c>
      <c r="D33" s="58"/>
      <c r="E33" s="166" t="s">
        <v>65</v>
      </c>
      <c r="F33" s="11"/>
      <c r="G33" s="59">
        <f>SUM(G34:G34)</f>
        <v>0</v>
      </c>
      <c r="H33" s="59">
        <f>SUM(H34:H34)</f>
        <v>212000000</v>
      </c>
      <c r="I33" s="13">
        <f>H33+G33</f>
        <v>212000000</v>
      </c>
      <c r="J33" s="19"/>
      <c r="K33" s="147"/>
    </row>
    <row r="34" spans="1:11" customFormat="1" ht="38.25" x14ac:dyDescent="0.2">
      <c r="A34" s="32">
        <v>1</v>
      </c>
      <c r="B34" s="33">
        <v>2</v>
      </c>
      <c r="C34" s="33">
        <v>4</v>
      </c>
      <c r="D34" s="55">
        <v>1</v>
      </c>
      <c r="E34" s="19" t="s">
        <v>66</v>
      </c>
      <c r="F34" s="44" t="s">
        <v>67</v>
      </c>
      <c r="G34" s="69"/>
      <c r="H34" s="197">
        <v>212000000</v>
      </c>
      <c r="I34" s="23"/>
      <c r="J34" s="19" t="s">
        <v>45</v>
      </c>
      <c r="K34" s="15" t="s">
        <v>68</v>
      </c>
    </row>
    <row r="35" spans="1:11" customFormat="1" ht="24" customHeight="1" thickBot="1" x14ac:dyDescent="0.25">
      <c r="A35" s="7">
        <v>1</v>
      </c>
      <c r="B35" s="8">
        <v>2</v>
      </c>
      <c r="C35" s="8">
        <v>5</v>
      </c>
      <c r="D35" s="58"/>
      <c r="E35" s="114" t="s">
        <v>70</v>
      </c>
      <c r="F35" s="11"/>
      <c r="G35" s="59">
        <f>SUM(G36:G39)</f>
        <v>0</v>
      </c>
      <c r="H35" s="59">
        <f>SUM(H36:H39)</f>
        <v>130000000</v>
      </c>
      <c r="I35" s="13">
        <f>G35+H35</f>
        <v>130000000</v>
      </c>
      <c r="J35" s="19"/>
      <c r="K35" s="147"/>
    </row>
    <row r="36" spans="1:11" customFormat="1" ht="38.25" x14ac:dyDescent="0.2">
      <c r="A36" s="32">
        <v>1</v>
      </c>
      <c r="B36" s="33">
        <v>2</v>
      </c>
      <c r="C36" s="33">
        <v>5</v>
      </c>
      <c r="D36" s="55">
        <v>1</v>
      </c>
      <c r="E36" s="30" t="s">
        <v>71</v>
      </c>
      <c r="F36" s="35" t="s">
        <v>72</v>
      </c>
      <c r="G36" s="21"/>
      <c r="H36" s="197">
        <v>130000000</v>
      </c>
      <c r="I36" s="23"/>
      <c r="J36" s="19" t="s">
        <v>45</v>
      </c>
      <c r="K36" s="15" t="s">
        <v>69</v>
      </c>
    </row>
    <row r="37" spans="1:11" customFormat="1" ht="24" customHeight="1" x14ac:dyDescent="0.2">
      <c r="A37" s="32">
        <v>1</v>
      </c>
      <c r="B37" s="33">
        <v>2</v>
      </c>
      <c r="C37" s="33">
        <v>5</v>
      </c>
      <c r="D37" s="55">
        <v>2</v>
      </c>
      <c r="E37" s="19" t="s">
        <v>73</v>
      </c>
      <c r="F37" s="29"/>
      <c r="G37" s="21"/>
      <c r="H37" s="62"/>
      <c r="I37" s="23"/>
      <c r="J37" s="19" t="s">
        <v>45</v>
      </c>
      <c r="K37" s="15" t="s">
        <v>69</v>
      </c>
    </row>
    <row r="38" spans="1:11" customFormat="1" ht="13.5" customHeight="1" x14ac:dyDescent="0.2">
      <c r="A38" s="32">
        <v>1</v>
      </c>
      <c r="B38" s="33">
        <v>2</v>
      </c>
      <c r="C38" s="33">
        <v>5</v>
      </c>
      <c r="D38" s="55">
        <v>3</v>
      </c>
      <c r="E38" s="19" t="s">
        <v>74</v>
      </c>
      <c r="F38" s="29"/>
      <c r="G38" s="21"/>
      <c r="H38" s="62"/>
      <c r="I38" s="23"/>
      <c r="J38" s="19" t="s">
        <v>45</v>
      </c>
      <c r="K38" s="15" t="s">
        <v>59</v>
      </c>
    </row>
    <row r="39" spans="1:11" customFormat="1" ht="13.5" customHeight="1" x14ac:dyDescent="0.2">
      <c r="A39" s="32">
        <v>1</v>
      </c>
      <c r="B39" s="33">
        <v>2</v>
      </c>
      <c r="C39" s="33">
        <v>5</v>
      </c>
      <c r="D39" s="55">
        <v>4</v>
      </c>
      <c r="E39" s="19" t="s">
        <v>75</v>
      </c>
      <c r="F39" s="29"/>
      <c r="G39" s="21"/>
      <c r="H39" s="62"/>
      <c r="I39" s="23"/>
      <c r="J39" s="19" t="s">
        <v>45</v>
      </c>
      <c r="K39" s="15" t="s">
        <v>69</v>
      </c>
    </row>
    <row r="40" spans="1:11" customFormat="1" ht="13.5" customHeight="1" x14ac:dyDescent="0.2">
      <c r="A40" s="32">
        <v>1</v>
      </c>
      <c r="B40" s="33">
        <v>2</v>
      </c>
      <c r="C40" s="33">
        <v>5</v>
      </c>
      <c r="D40" s="55">
        <v>5</v>
      </c>
      <c r="E40" s="19" t="s">
        <v>76</v>
      </c>
      <c r="F40" s="29"/>
      <c r="G40" s="21"/>
      <c r="H40" s="62"/>
      <c r="I40" s="23"/>
      <c r="J40" s="19" t="s">
        <v>45</v>
      </c>
      <c r="K40" s="15" t="s">
        <v>60</v>
      </c>
    </row>
    <row r="41" spans="1:11" customFormat="1" ht="25.5" customHeight="1" thickBot="1" x14ac:dyDescent="0.25">
      <c r="A41" s="7">
        <v>1</v>
      </c>
      <c r="B41" s="8">
        <v>2</v>
      </c>
      <c r="C41" s="8">
        <v>6</v>
      </c>
      <c r="D41" s="58"/>
      <c r="E41" s="114" t="s">
        <v>77</v>
      </c>
      <c r="F41" s="11"/>
      <c r="G41" s="59">
        <f>SUM(G42:G44)</f>
        <v>0</v>
      </c>
      <c r="H41" s="59">
        <f>SUM(H42:H44)</f>
        <v>250000000</v>
      </c>
      <c r="I41" s="13">
        <f>H41+G41</f>
        <v>250000000</v>
      </c>
      <c r="J41" s="19"/>
      <c r="K41" s="147"/>
    </row>
    <row r="42" spans="1:11" customFormat="1" ht="38.25" x14ac:dyDescent="0.2">
      <c r="A42" s="32">
        <v>1</v>
      </c>
      <c r="B42" s="33">
        <v>2</v>
      </c>
      <c r="C42" s="33">
        <v>6</v>
      </c>
      <c r="D42" s="55">
        <v>1</v>
      </c>
      <c r="E42" s="30" t="s">
        <v>78</v>
      </c>
      <c r="F42" s="35" t="s">
        <v>79</v>
      </c>
      <c r="G42" s="27"/>
      <c r="H42" s="197">
        <v>250000000</v>
      </c>
      <c r="I42" s="23"/>
      <c r="J42" s="19" t="s">
        <v>45</v>
      </c>
      <c r="K42" s="15"/>
    </row>
    <row r="43" spans="1:11" customFormat="1" ht="12.75" customHeight="1" x14ac:dyDescent="0.2">
      <c r="A43" s="32">
        <v>1</v>
      </c>
      <c r="B43" s="33">
        <v>2</v>
      </c>
      <c r="C43" s="33">
        <v>6</v>
      </c>
      <c r="D43" s="55">
        <v>2</v>
      </c>
      <c r="E43" s="19" t="s">
        <v>80</v>
      </c>
      <c r="F43" s="29"/>
      <c r="G43" s="27"/>
      <c r="H43" s="23"/>
      <c r="I43" s="23"/>
      <c r="J43" s="19" t="s">
        <v>45</v>
      </c>
      <c r="K43" s="15"/>
    </row>
    <row r="44" spans="1:11" customFormat="1" ht="46.5" customHeight="1" x14ac:dyDescent="0.2">
      <c r="A44" s="32">
        <v>1</v>
      </c>
      <c r="B44" s="33">
        <v>2</v>
      </c>
      <c r="C44" s="33">
        <v>6</v>
      </c>
      <c r="D44" s="55">
        <v>3</v>
      </c>
      <c r="E44" s="19" t="s">
        <v>81</v>
      </c>
      <c r="F44" s="29"/>
      <c r="G44" s="21"/>
      <c r="H44" s="23"/>
      <c r="I44" s="23"/>
      <c r="J44" s="19" t="s">
        <v>45</v>
      </c>
      <c r="K44" s="15" t="s">
        <v>82</v>
      </c>
    </row>
    <row r="45" spans="1:11" customFormat="1" ht="23.25" customHeight="1" thickBot="1" x14ac:dyDescent="0.25">
      <c r="A45" s="7">
        <v>1</v>
      </c>
      <c r="B45" s="8">
        <v>2</v>
      </c>
      <c r="C45" s="8">
        <v>7</v>
      </c>
      <c r="D45" s="58"/>
      <c r="E45" s="114" t="s">
        <v>83</v>
      </c>
      <c r="F45" s="11"/>
      <c r="G45" s="59">
        <f>SUM(G46:G46)</f>
        <v>0</v>
      </c>
      <c r="H45" s="59">
        <f>SUM(H46:H46)</f>
        <v>30000000</v>
      </c>
      <c r="I45" s="13">
        <f>H45+G45</f>
        <v>30000000</v>
      </c>
      <c r="J45" s="19"/>
      <c r="K45" s="147"/>
    </row>
    <row r="46" spans="1:11" customFormat="1" ht="38.25" x14ac:dyDescent="0.2">
      <c r="A46" s="16">
        <v>1</v>
      </c>
      <c r="B46" s="17">
        <v>2</v>
      </c>
      <c r="C46" s="17">
        <v>7</v>
      </c>
      <c r="D46" s="17">
        <v>1</v>
      </c>
      <c r="E46" s="30" t="s">
        <v>84</v>
      </c>
      <c r="F46" s="35" t="s">
        <v>85</v>
      </c>
      <c r="G46" s="63"/>
      <c r="H46" s="197">
        <v>30000000</v>
      </c>
      <c r="I46" s="64"/>
      <c r="J46" s="19" t="s">
        <v>45</v>
      </c>
      <c r="K46" s="15"/>
    </row>
    <row r="47" spans="1:11" customFormat="1" ht="12.75" customHeight="1" thickBot="1" x14ac:dyDescent="0.25">
      <c r="A47" s="7">
        <v>1</v>
      </c>
      <c r="B47" s="8">
        <v>2</v>
      </c>
      <c r="C47" s="8">
        <v>8</v>
      </c>
      <c r="D47" s="58"/>
      <c r="E47" s="114" t="s">
        <v>86</v>
      </c>
      <c r="F47" s="11"/>
      <c r="G47" s="59">
        <f>SUM(G48:G49)</f>
        <v>0</v>
      </c>
      <c r="H47" s="59">
        <f>SUM(H48:H49)</f>
        <v>40000206</v>
      </c>
      <c r="I47" s="13">
        <f>H47+G47</f>
        <v>40000206</v>
      </c>
      <c r="J47" s="19"/>
      <c r="K47" s="147"/>
    </row>
    <row r="48" spans="1:11" customFormat="1" ht="25.5" x14ac:dyDescent="0.2">
      <c r="A48" s="16">
        <v>1</v>
      </c>
      <c r="B48" s="17">
        <v>2</v>
      </c>
      <c r="C48" s="17">
        <v>8</v>
      </c>
      <c r="D48" s="17">
        <v>1</v>
      </c>
      <c r="E48" s="274" t="s">
        <v>87</v>
      </c>
      <c r="F48" s="66" t="s">
        <v>88</v>
      </c>
      <c r="G48" s="63"/>
      <c r="H48" s="197">
        <v>40000206</v>
      </c>
      <c r="I48" s="64"/>
      <c r="J48" s="19" t="s">
        <v>45</v>
      </c>
      <c r="K48" s="15"/>
    </row>
    <row r="49" spans="1:11" customFormat="1" x14ac:dyDescent="0.2">
      <c r="A49" s="16">
        <v>1</v>
      </c>
      <c r="B49" s="17">
        <v>2</v>
      </c>
      <c r="C49" s="17">
        <v>8</v>
      </c>
      <c r="D49" s="17">
        <v>2</v>
      </c>
      <c r="E49" s="19" t="s">
        <v>89</v>
      </c>
      <c r="F49" s="275"/>
      <c r="G49" s="65"/>
      <c r="H49" s="64"/>
      <c r="I49" s="64"/>
      <c r="J49" s="19" t="s">
        <v>45</v>
      </c>
      <c r="K49" s="15"/>
    </row>
    <row r="50" spans="1:11" customFormat="1" ht="24" customHeight="1" thickBot="1" x14ac:dyDescent="0.25">
      <c r="A50" s="7">
        <v>1</v>
      </c>
      <c r="B50" s="8">
        <v>2</v>
      </c>
      <c r="C50" s="8">
        <v>9</v>
      </c>
      <c r="D50" s="58"/>
      <c r="E50" s="114" t="s">
        <v>90</v>
      </c>
      <c r="F50" s="11"/>
      <c r="G50" s="59">
        <f>SUM(G51:G55)</f>
        <v>1528323680</v>
      </c>
      <c r="H50" s="59">
        <f>SUM(H51:H55)</f>
        <v>50000000</v>
      </c>
      <c r="I50" s="13">
        <f>G50+H50</f>
        <v>1578323680</v>
      </c>
      <c r="J50" s="19"/>
      <c r="K50" s="147"/>
    </row>
    <row r="51" spans="1:11" customFormat="1" ht="38.25" x14ac:dyDescent="0.2">
      <c r="A51" s="32">
        <v>1</v>
      </c>
      <c r="B51" s="33">
        <v>2</v>
      </c>
      <c r="C51" s="33">
        <v>9</v>
      </c>
      <c r="D51" s="55">
        <v>1</v>
      </c>
      <c r="E51" s="30" t="s">
        <v>91</v>
      </c>
      <c r="F51" s="35" t="s">
        <v>92</v>
      </c>
      <c r="G51" s="21"/>
      <c r="H51" s="197">
        <v>50000000</v>
      </c>
      <c r="I51" s="23"/>
      <c r="J51" s="19" t="s">
        <v>45</v>
      </c>
      <c r="K51" s="57" t="s">
        <v>93</v>
      </c>
    </row>
    <row r="52" spans="1:11" customFormat="1" ht="51.75" customHeight="1" x14ac:dyDescent="0.2">
      <c r="A52" s="32">
        <v>1</v>
      </c>
      <c r="B52" s="33">
        <v>2</v>
      </c>
      <c r="C52" s="33">
        <v>9</v>
      </c>
      <c r="D52" s="55">
        <v>2</v>
      </c>
      <c r="E52" s="19" t="s">
        <v>94</v>
      </c>
      <c r="F52" s="29"/>
      <c r="G52" s="21"/>
      <c r="H52" s="62"/>
      <c r="I52" s="23"/>
      <c r="J52" s="19" t="s">
        <v>45</v>
      </c>
      <c r="K52" s="15" t="s">
        <v>95</v>
      </c>
    </row>
    <row r="53" spans="1:11" customFormat="1" ht="38.25" x14ac:dyDescent="0.2">
      <c r="A53" s="32">
        <v>1</v>
      </c>
      <c r="B53" s="33">
        <v>2</v>
      </c>
      <c r="C53" s="33">
        <v>9</v>
      </c>
      <c r="D53" s="55">
        <v>3</v>
      </c>
      <c r="E53" s="19" t="s">
        <v>96</v>
      </c>
      <c r="F53" s="20"/>
      <c r="G53" s="21"/>
      <c r="H53" s="62"/>
      <c r="I53" s="23"/>
      <c r="J53" s="19" t="s">
        <v>45</v>
      </c>
      <c r="K53" s="15"/>
    </row>
    <row r="54" spans="1:11" customFormat="1" ht="76.5" x14ac:dyDescent="0.2">
      <c r="A54" s="32">
        <v>1</v>
      </c>
      <c r="B54" s="33">
        <v>2</v>
      </c>
      <c r="C54" s="33">
        <v>9</v>
      </c>
      <c r="D54" s="55">
        <v>4</v>
      </c>
      <c r="E54" s="19" t="s">
        <v>97</v>
      </c>
      <c r="F54" s="20"/>
      <c r="G54" s="21"/>
      <c r="H54" s="62"/>
      <c r="I54" s="23"/>
      <c r="J54" s="19" t="s">
        <v>45</v>
      </c>
      <c r="K54" s="15"/>
    </row>
    <row r="55" spans="1:11" customFormat="1" ht="38.25" x14ac:dyDescent="0.2">
      <c r="A55" s="32">
        <v>1</v>
      </c>
      <c r="B55" s="33">
        <v>2</v>
      </c>
      <c r="C55" s="33">
        <v>9</v>
      </c>
      <c r="D55" s="55">
        <v>5</v>
      </c>
      <c r="E55" s="19" t="s">
        <v>98</v>
      </c>
      <c r="F55" s="20"/>
      <c r="G55" s="192">
        <v>1528323680</v>
      </c>
      <c r="H55" s="62"/>
      <c r="I55" s="23"/>
      <c r="J55" s="19" t="s">
        <v>45</v>
      </c>
      <c r="K55" s="15"/>
    </row>
    <row r="56" spans="1:11" customFormat="1" ht="25.5" customHeight="1" thickBot="1" x14ac:dyDescent="0.25">
      <c r="A56" s="82">
        <v>1</v>
      </c>
      <c r="B56" s="83">
        <v>2</v>
      </c>
      <c r="C56" s="83">
        <v>10</v>
      </c>
      <c r="D56" s="84"/>
      <c r="E56" s="85" t="s">
        <v>99</v>
      </c>
      <c r="F56" s="42"/>
      <c r="G56" s="59">
        <f>SUM(G57:G59)</f>
        <v>369000000</v>
      </c>
      <c r="H56" s="59">
        <f>SUM(H57:H59)</f>
        <v>119781582242</v>
      </c>
      <c r="I56" s="13">
        <f>G56+H56</f>
        <v>120150582242</v>
      </c>
      <c r="J56" s="19"/>
      <c r="K56" s="147"/>
    </row>
    <row r="57" spans="1:11" customFormat="1" ht="58.5" customHeight="1" thickBot="1" x14ac:dyDescent="0.25">
      <c r="A57" s="175">
        <v>1</v>
      </c>
      <c r="B57" s="176">
        <v>2</v>
      </c>
      <c r="C57" s="176">
        <v>10</v>
      </c>
      <c r="D57" s="177">
        <v>1</v>
      </c>
      <c r="E57" s="18" t="s">
        <v>100</v>
      </c>
      <c r="F57" s="178" t="s">
        <v>101</v>
      </c>
      <c r="G57" s="271">
        <v>180000000</v>
      </c>
      <c r="H57" s="197">
        <v>78544977952</v>
      </c>
      <c r="I57" s="23"/>
      <c r="J57" s="19" t="s">
        <v>45</v>
      </c>
      <c r="K57" s="15" t="s">
        <v>102</v>
      </c>
    </row>
    <row r="58" spans="1:11" customFormat="1" x14ac:dyDescent="0.2">
      <c r="A58" s="188"/>
      <c r="B58" s="187"/>
      <c r="C58" s="187"/>
      <c r="D58" s="188"/>
      <c r="E58" s="71"/>
      <c r="F58" s="272"/>
      <c r="G58" s="206">
        <v>139000000</v>
      </c>
      <c r="H58" s="197">
        <v>40455269930</v>
      </c>
      <c r="I58" s="23"/>
      <c r="J58" s="19" t="s">
        <v>45</v>
      </c>
      <c r="K58" s="15"/>
    </row>
    <row r="59" spans="1:11" customFormat="1" ht="51" x14ac:dyDescent="0.2">
      <c r="A59" s="33"/>
      <c r="B59" s="33"/>
      <c r="C59" s="33"/>
      <c r="D59" s="33"/>
      <c r="E59" s="19" t="s">
        <v>103</v>
      </c>
      <c r="F59" s="35" t="s">
        <v>104</v>
      </c>
      <c r="G59" s="206">
        <v>50000000</v>
      </c>
      <c r="H59" s="251">
        <v>781334360</v>
      </c>
      <c r="I59" s="23"/>
      <c r="J59" s="19" t="s">
        <v>45</v>
      </c>
      <c r="K59" s="15"/>
    </row>
    <row r="60" spans="1:11" customFormat="1" ht="13.5" customHeight="1" thickBot="1" x14ac:dyDescent="0.25">
      <c r="A60" s="180">
        <v>1</v>
      </c>
      <c r="B60" s="181">
        <v>2</v>
      </c>
      <c r="C60" s="181">
        <v>11</v>
      </c>
      <c r="D60" s="182"/>
      <c r="E60" s="166" t="s">
        <v>105</v>
      </c>
      <c r="F60" s="42"/>
      <c r="G60" s="59">
        <f>SUM(G61:G64)</f>
        <v>1052866277</v>
      </c>
      <c r="H60" s="59">
        <f>SUM(H61:H64)</f>
        <v>0</v>
      </c>
      <c r="I60" s="13">
        <f>G60+H60</f>
        <v>1052866277</v>
      </c>
      <c r="J60" s="19"/>
      <c r="K60" s="147"/>
    </row>
    <row r="61" spans="1:11" customFormat="1" ht="51.75" customHeight="1" thickBot="1" x14ac:dyDescent="0.25">
      <c r="A61" s="175">
        <v>1</v>
      </c>
      <c r="B61" s="176">
        <v>2</v>
      </c>
      <c r="C61" s="176">
        <v>11</v>
      </c>
      <c r="D61" s="177">
        <v>1</v>
      </c>
      <c r="E61" s="30" t="s">
        <v>106</v>
      </c>
      <c r="F61" s="178" t="s">
        <v>108</v>
      </c>
      <c r="G61" s="21"/>
      <c r="H61" s="62"/>
      <c r="I61" s="23"/>
      <c r="J61" s="19" t="s">
        <v>45</v>
      </c>
      <c r="K61" s="15"/>
    </row>
    <row r="62" spans="1:11" customFormat="1" ht="25.5" x14ac:dyDescent="0.2">
      <c r="A62" s="183"/>
      <c r="B62" s="174"/>
      <c r="C62" s="174"/>
      <c r="D62" s="184"/>
      <c r="E62" s="19" t="s">
        <v>107</v>
      </c>
      <c r="F62" s="185"/>
      <c r="G62" s="206">
        <v>319050387</v>
      </c>
      <c r="H62" s="62"/>
      <c r="I62" s="23"/>
      <c r="J62" s="19" t="s">
        <v>45</v>
      </c>
      <c r="K62" s="15" t="s">
        <v>109</v>
      </c>
    </row>
    <row r="63" spans="1:11" customFormat="1" ht="38.25" x14ac:dyDescent="0.2">
      <c r="A63" s="32"/>
      <c r="B63" s="33"/>
      <c r="C63" s="33"/>
      <c r="D63" s="55"/>
      <c r="E63" s="19" t="s">
        <v>110</v>
      </c>
      <c r="F63" s="29"/>
      <c r="G63" s="206">
        <v>510480619</v>
      </c>
      <c r="H63" s="62"/>
      <c r="I63" s="23"/>
      <c r="J63" s="19" t="s">
        <v>45</v>
      </c>
      <c r="K63" s="15" t="s">
        <v>111</v>
      </c>
    </row>
    <row r="64" spans="1:11" customFormat="1" ht="25.5" x14ac:dyDescent="0.2">
      <c r="A64" s="32"/>
      <c r="B64" s="33"/>
      <c r="C64" s="33"/>
      <c r="D64" s="55"/>
      <c r="E64" s="19" t="s">
        <v>112</v>
      </c>
      <c r="F64" s="29"/>
      <c r="G64" s="206">
        <v>223335271</v>
      </c>
      <c r="H64" s="62"/>
      <c r="I64" s="23"/>
      <c r="J64" s="19" t="s">
        <v>45</v>
      </c>
      <c r="K64" s="15" t="s">
        <v>113</v>
      </c>
    </row>
    <row r="65" spans="1:11" customFormat="1" ht="13.5" customHeight="1" thickBot="1" x14ac:dyDescent="0.25">
      <c r="A65" s="82">
        <v>1</v>
      </c>
      <c r="B65" s="83">
        <v>2</v>
      </c>
      <c r="C65" s="83">
        <v>12</v>
      </c>
      <c r="D65" s="84"/>
      <c r="E65" s="166" t="s">
        <v>114</v>
      </c>
      <c r="F65" s="11"/>
      <c r="G65" s="59">
        <f>SUM(G66:G67)</f>
        <v>230000000</v>
      </c>
      <c r="H65" s="59">
        <f>SUM(H66:H67)</f>
        <v>0</v>
      </c>
      <c r="I65" s="13">
        <f>G65+H65</f>
        <v>230000000</v>
      </c>
      <c r="J65" s="19"/>
      <c r="K65" s="147"/>
    </row>
    <row r="66" spans="1:11" customFormat="1" ht="39" customHeight="1" thickBot="1" x14ac:dyDescent="0.25">
      <c r="A66" s="175">
        <v>1</v>
      </c>
      <c r="B66" s="176">
        <v>2</v>
      </c>
      <c r="C66" s="176">
        <v>12</v>
      </c>
      <c r="D66" s="177">
        <v>1</v>
      </c>
      <c r="E66" s="285" t="s">
        <v>115</v>
      </c>
      <c r="F66" s="44" t="s">
        <v>116</v>
      </c>
      <c r="G66" s="206">
        <v>200000000</v>
      </c>
      <c r="H66" s="62"/>
      <c r="I66" s="23"/>
      <c r="J66" s="19" t="s">
        <v>45</v>
      </c>
      <c r="K66" s="15"/>
    </row>
    <row r="67" spans="1:11" customFormat="1" x14ac:dyDescent="0.2">
      <c r="A67" s="186"/>
      <c r="B67" s="187"/>
      <c r="C67" s="187"/>
      <c r="D67" s="188"/>
      <c r="E67" s="19"/>
      <c r="F67" s="29"/>
      <c r="G67" s="271">
        <v>30000000</v>
      </c>
      <c r="H67" s="62"/>
      <c r="I67" s="23"/>
      <c r="J67" s="19" t="s">
        <v>45</v>
      </c>
      <c r="K67" s="15"/>
    </row>
    <row r="68" spans="1:11" customFormat="1" x14ac:dyDescent="0.2">
      <c r="A68" s="120">
        <v>1</v>
      </c>
      <c r="B68" s="121">
        <v>3</v>
      </c>
      <c r="C68" s="121"/>
      <c r="D68" s="128"/>
      <c r="E68" s="107" t="s">
        <v>117</v>
      </c>
      <c r="F68" s="165"/>
      <c r="G68" s="123">
        <f>G69+G74+G77+G82</f>
        <v>0</v>
      </c>
      <c r="H68" s="124">
        <f>H69+H74+H77+H82</f>
        <v>0</v>
      </c>
      <c r="I68" s="124">
        <f>H68+G68</f>
        <v>0</v>
      </c>
      <c r="J68" s="237"/>
      <c r="K68" s="147"/>
    </row>
    <row r="69" spans="1:11" customFormat="1" ht="24.75" customHeight="1" x14ac:dyDescent="0.2">
      <c r="A69" s="7">
        <v>1</v>
      </c>
      <c r="B69" s="8">
        <v>3</v>
      </c>
      <c r="C69" s="8">
        <v>1</v>
      </c>
      <c r="D69" s="58"/>
      <c r="E69" s="10" t="s">
        <v>118</v>
      </c>
      <c r="F69" s="10"/>
      <c r="G69" s="59">
        <f>SUM(G70:G73)</f>
        <v>0</v>
      </c>
      <c r="H69" s="59">
        <f>SUM(H70:H73)</f>
        <v>0</v>
      </c>
      <c r="I69" s="13">
        <f>H69+G69</f>
        <v>0</v>
      </c>
      <c r="J69" s="220"/>
      <c r="K69" s="147"/>
    </row>
    <row r="70" spans="1:11" s="25" customFormat="1" ht="26.25" hidden="1" customHeight="1" x14ac:dyDescent="0.2">
      <c r="A70" s="32">
        <v>1</v>
      </c>
      <c r="B70" s="33">
        <v>3</v>
      </c>
      <c r="C70" s="33">
        <v>1</v>
      </c>
      <c r="D70" s="55">
        <v>1</v>
      </c>
      <c r="E70" s="19" t="s">
        <v>119</v>
      </c>
      <c r="F70" s="19"/>
      <c r="G70" s="27"/>
      <c r="H70" s="23"/>
      <c r="I70" s="23"/>
      <c r="J70" s="19" t="s">
        <v>120</v>
      </c>
      <c r="K70" s="227" t="s">
        <v>121</v>
      </c>
    </row>
    <row r="71" spans="1:11" s="25" customFormat="1" ht="12.75" hidden="1" customHeight="1" x14ac:dyDescent="0.2">
      <c r="A71" s="32">
        <v>1</v>
      </c>
      <c r="B71" s="33">
        <v>3</v>
      </c>
      <c r="C71" s="33">
        <v>1</v>
      </c>
      <c r="D71" s="55">
        <v>2</v>
      </c>
      <c r="E71" s="19" t="s">
        <v>122</v>
      </c>
      <c r="F71" s="19"/>
      <c r="G71" s="27"/>
      <c r="H71" s="23"/>
      <c r="I71" s="23"/>
      <c r="J71" s="19" t="s">
        <v>120</v>
      </c>
      <c r="K71" s="227" t="s">
        <v>121</v>
      </c>
    </row>
    <row r="72" spans="1:11" s="25" customFormat="1" ht="39" hidden="1" customHeight="1" x14ac:dyDescent="0.2">
      <c r="A72" s="32">
        <v>1</v>
      </c>
      <c r="B72" s="33">
        <v>3</v>
      </c>
      <c r="C72" s="33">
        <v>1</v>
      </c>
      <c r="D72" s="55">
        <v>3</v>
      </c>
      <c r="E72" s="19" t="s">
        <v>123</v>
      </c>
      <c r="F72" s="19"/>
      <c r="G72" s="21"/>
      <c r="H72" s="23"/>
      <c r="I72" s="23"/>
      <c r="J72" s="19" t="s">
        <v>120</v>
      </c>
      <c r="K72" s="227" t="s">
        <v>121</v>
      </c>
    </row>
    <row r="73" spans="1:11" s="25" customFormat="1" ht="39" hidden="1" customHeight="1" x14ac:dyDescent="0.2">
      <c r="A73" s="32">
        <v>1</v>
      </c>
      <c r="B73" s="33">
        <v>3</v>
      </c>
      <c r="C73" s="33">
        <v>1</v>
      </c>
      <c r="D73" s="55">
        <v>4</v>
      </c>
      <c r="E73" s="19" t="s">
        <v>124</v>
      </c>
      <c r="F73" s="19"/>
      <c r="G73" s="27"/>
      <c r="H73" s="23"/>
      <c r="I73" s="23"/>
      <c r="J73" s="19" t="s">
        <v>120</v>
      </c>
      <c r="K73" s="227" t="s">
        <v>121</v>
      </c>
    </row>
    <row r="74" spans="1:11" customFormat="1" ht="24" x14ac:dyDescent="0.2">
      <c r="A74" s="7">
        <v>1</v>
      </c>
      <c r="B74" s="8">
        <v>3</v>
      </c>
      <c r="C74" s="8">
        <v>2</v>
      </c>
      <c r="D74" s="58"/>
      <c r="E74" s="10" t="s">
        <v>125</v>
      </c>
      <c r="F74" s="10"/>
      <c r="G74" s="59">
        <f>SUM(G75:G76)</f>
        <v>0</v>
      </c>
      <c r="H74" s="59">
        <f>SUM(H75:H76)</f>
        <v>0</v>
      </c>
      <c r="I74" s="13">
        <f>H74+G74</f>
        <v>0</v>
      </c>
      <c r="J74" s="220"/>
      <c r="K74" s="147"/>
    </row>
    <row r="75" spans="1:11" customFormat="1" ht="26.25" hidden="1" customHeight="1" x14ac:dyDescent="0.2">
      <c r="A75" s="32">
        <v>1</v>
      </c>
      <c r="B75" s="33">
        <v>3</v>
      </c>
      <c r="C75" s="33">
        <v>2</v>
      </c>
      <c r="D75" s="55">
        <v>1</v>
      </c>
      <c r="E75" s="19" t="s">
        <v>126</v>
      </c>
      <c r="F75" s="19"/>
      <c r="G75" s="21"/>
      <c r="H75" s="62"/>
      <c r="I75" s="23"/>
      <c r="J75" s="19" t="s">
        <v>120</v>
      </c>
      <c r="K75" s="227" t="s">
        <v>121</v>
      </c>
    </row>
    <row r="76" spans="1:11" customFormat="1" ht="26.25" hidden="1" customHeight="1" x14ac:dyDescent="0.2">
      <c r="A76" s="32">
        <v>1</v>
      </c>
      <c r="B76" s="33">
        <v>3</v>
      </c>
      <c r="C76" s="33">
        <v>2</v>
      </c>
      <c r="D76" s="55">
        <v>2</v>
      </c>
      <c r="E76" s="19" t="s">
        <v>127</v>
      </c>
      <c r="F76" s="19"/>
      <c r="G76" s="27"/>
      <c r="H76" s="23"/>
      <c r="I76" s="23"/>
      <c r="J76" s="19" t="s">
        <v>120</v>
      </c>
      <c r="K76" s="227" t="s">
        <v>121</v>
      </c>
    </row>
    <row r="77" spans="1:11" customFormat="1" ht="35.25" customHeight="1" x14ac:dyDescent="0.2">
      <c r="A77" s="7">
        <v>1</v>
      </c>
      <c r="B77" s="8">
        <v>3</v>
      </c>
      <c r="C77" s="8">
        <v>3</v>
      </c>
      <c r="D77" s="58"/>
      <c r="E77" s="10" t="s">
        <v>128</v>
      </c>
      <c r="F77" s="10"/>
      <c r="G77" s="59">
        <f>SUM(G78:G81)</f>
        <v>0</v>
      </c>
      <c r="H77" s="59">
        <f>SUM(H78:H81)</f>
        <v>0</v>
      </c>
      <c r="I77" s="13">
        <f>G77+H77</f>
        <v>0</v>
      </c>
      <c r="J77" s="220"/>
      <c r="K77" s="147"/>
    </row>
    <row r="78" spans="1:11" customFormat="1" ht="26.25" hidden="1" customHeight="1" x14ac:dyDescent="0.2">
      <c r="A78" s="32">
        <v>1</v>
      </c>
      <c r="B78" s="33">
        <v>3</v>
      </c>
      <c r="C78" s="33">
        <v>3</v>
      </c>
      <c r="D78" s="55">
        <v>1</v>
      </c>
      <c r="E78" s="19" t="s">
        <v>129</v>
      </c>
      <c r="F78" s="19"/>
      <c r="G78" s="69"/>
      <c r="H78" s="70"/>
      <c r="I78" s="23"/>
      <c r="J78" s="19" t="s">
        <v>120</v>
      </c>
      <c r="K78" s="227" t="s">
        <v>121</v>
      </c>
    </row>
    <row r="79" spans="1:11" customFormat="1" ht="26.25" hidden="1" customHeight="1" x14ac:dyDescent="0.2">
      <c r="A79" s="32">
        <v>1</v>
      </c>
      <c r="B79" s="33">
        <v>3</v>
      </c>
      <c r="C79" s="33">
        <v>3</v>
      </c>
      <c r="D79" s="55">
        <v>2</v>
      </c>
      <c r="E79" s="19" t="s">
        <v>130</v>
      </c>
      <c r="F79" s="19"/>
      <c r="G79" s="69"/>
      <c r="H79" s="70"/>
      <c r="I79" s="23"/>
      <c r="J79" s="19" t="s">
        <v>120</v>
      </c>
      <c r="K79" s="227" t="s">
        <v>121</v>
      </c>
    </row>
    <row r="80" spans="1:11" customFormat="1" ht="39" hidden="1" customHeight="1" x14ac:dyDescent="0.2">
      <c r="A80" s="32">
        <v>1</v>
      </c>
      <c r="B80" s="33">
        <v>3</v>
      </c>
      <c r="C80" s="33">
        <v>3</v>
      </c>
      <c r="D80" s="55">
        <v>3</v>
      </c>
      <c r="E80" s="19" t="s">
        <v>131</v>
      </c>
      <c r="F80" s="19"/>
      <c r="G80" s="69"/>
      <c r="H80" s="70"/>
      <c r="I80" s="23"/>
      <c r="J80" s="19" t="s">
        <v>120</v>
      </c>
      <c r="K80" s="227" t="s">
        <v>121</v>
      </c>
    </row>
    <row r="81" spans="1:11" customFormat="1" ht="26.25" hidden="1" customHeight="1" x14ac:dyDescent="0.2">
      <c r="A81" s="32">
        <v>1</v>
      </c>
      <c r="B81" s="33">
        <v>3</v>
      </c>
      <c r="C81" s="33">
        <v>3</v>
      </c>
      <c r="D81" s="55">
        <v>4</v>
      </c>
      <c r="E81" s="19" t="s">
        <v>132</v>
      </c>
      <c r="F81" s="19"/>
      <c r="G81" s="69"/>
      <c r="H81" s="70"/>
      <c r="I81" s="23"/>
      <c r="J81" s="19" t="s">
        <v>120</v>
      </c>
      <c r="K81" s="227" t="s">
        <v>121</v>
      </c>
    </row>
    <row r="82" spans="1:11" customFormat="1" ht="24.75" customHeight="1" x14ac:dyDescent="0.2">
      <c r="A82" s="7">
        <v>1</v>
      </c>
      <c r="B82" s="8">
        <v>3</v>
      </c>
      <c r="C82" s="8">
        <v>4</v>
      </c>
      <c r="D82" s="58"/>
      <c r="E82" s="10" t="s">
        <v>134</v>
      </c>
      <c r="F82" s="10"/>
      <c r="G82" s="72">
        <f>SUM(G83:G83)</f>
        <v>0</v>
      </c>
      <c r="H82" s="72">
        <f>SUM(H83:H83)</f>
        <v>0</v>
      </c>
      <c r="I82" s="13">
        <f>G82+H82</f>
        <v>0</v>
      </c>
      <c r="J82" s="220"/>
      <c r="K82" s="147"/>
    </row>
    <row r="83" spans="1:11" customFormat="1" ht="26.25" hidden="1" customHeight="1" x14ac:dyDescent="0.2">
      <c r="A83" s="17">
        <v>1</v>
      </c>
      <c r="B83" s="17">
        <v>3</v>
      </c>
      <c r="C83" s="17">
        <v>4</v>
      </c>
      <c r="D83" s="73">
        <v>1</v>
      </c>
      <c r="E83" s="71" t="s">
        <v>135</v>
      </c>
      <c r="F83" s="190"/>
      <c r="G83" s="74"/>
      <c r="H83" s="75"/>
      <c r="I83" s="52"/>
      <c r="J83" s="19" t="s">
        <v>120</v>
      </c>
      <c r="K83" s="227" t="s">
        <v>121</v>
      </c>
    </row>
    <row r="84" spans="1:11" customFormat="1" x14ac:dyDescent="0.2">
      <c r="A84" s="120">
        <v>1</v>
      </c>
      <c r="B84" s="121">
        <v>4</v>
      </c>
      <c r="C84" s="121"/>
      <c r="D84" s="128"/>
      <c r="E84" s="107" t="s">
        <v>136</v>
      </c>
      <c r="F84" s="109"/>
      <c r="G84" s="123">
        <f>G85+G87</f>
        <v>1435503271</v>
      </c>
      <c r="H84" s="123">
        <f>H85+H87</f>
        <v>1150131633</v>
      </c>
      <c r="I84" s="124">
        <f>H84+G84</f>
        <v>2585634904</v>
      </c>
      <c r="J84" s="198"/>
      <c r="K84" s="147"/>
    </row>
    <row r="85" spans="1:11" customFormat="1" x14ac:dyDescent="0.2">
      <c r="A85" s="7">
        <v>1</v>
      </c>
      <c r="B85" s="8">
        <v>4</v>
      </c>
      <c r="C85" s="8">
        <v>1</v>
      </c>
      <c r="D85" s="58"/>
      <c r="E85" s="85" t="s">
        <v>137</v>
      </c>
      <c r="F85" s="42"/>
      <c r="G85" s="76">
        <f>SUM(G86:G86)</f>
        <v>775503171</v>
      </c>
      <c r="H85" s="77">
        <f>SUM(H86:H86)</f>
        <v>492913557</v>
      </c>
      <c r="I85" s="13">
        <f>H85+G85</f>
        <v>1268416728</v>
      </c>
      <c r="J85" s="239"/>
      <c r="K85" s="226"/>
    </row>
    <row r="86" spans="1:11" customFormat="1" ht="43.5" customHeight="1" x14ac:dyDescent="0.2">
      <c r="A86" s="32">
        <v>1</v>
      </c>
      <c r="B86" s="33">
        <v>4</v>
      </c>
      <c r="C86" s="33">
        <v>1</v>
      </c>
      <c r="D86" s="55">
        <v>1</v>
      </c>
      <c r="E86" s="19" t="s">
        <v>138</v>
      </c>
      <c r="F86" s="78" t="s">
        <v>380</v>
      </c>
      <c r="G86" s="286">
        <v>775503171</v>
      </c>
      <c r="H86" s="197">
        <v>492913557</v>
      </c>
      <c r="I86" s="23"/>
      <c r="J86" s="19" t="s">
        <v>139</v>
      </c>
      <c r="K86" s="15"/>
    </row>
    <row r="87" spans="1:11" customFormat="1" ht="15.75" customHeight="1" thickBot="1" x14ac:dyDescent="0.25">
      <c r="A87" s="7">
        <v>1</v>
      </c>
      <c r="B87" s="8">
        <v>4</v>
      </c>
      <c r="C87" s="8">
        <v>2</v>
      </c>
      <c r="D87" s="58"/>
      <c r="E87" s="114" t="s">
        <v>140</v>
      </c>
      <c r="F87" s="42"/>
      <c r="G87" s="77">
        <f>SUM(G88:G88)</f>
        <v>660000100</v>
      </c>
      <c r="H87" s="77">
        <f>SUM(H88:H88)</f>
        <v>657218076</v>
      </c>
      <c r="I87" s="13">
        <f>G87+H87</f>
        <v>1317218176</v>
      </c>
      <c r="J87" s="239"/>
      <c r="K87" s="226"/>
    </row>
    <row r="88" spans="1:11" customFormat="1" ht="71.25" x14ac:dyDescent="0.2">
      <c r="A88" s="32">
        <v>1</v>
      </c>
      <c r="B88" s="33">
        <v>4</v>
      </c>
      <c r="C88" s="33">
        <v>2</v>
      </c>
      <c r="D88" s="55">
        <v>1</v>
      </c>
      <c r="E88" s="30" t="s">
        <v>141</v>
      </c>
      <c r="F88" s="78" t="s">
        <v>381</v>
      </c>
      <c r="G88" s="214">
        <v>660000100</v>
      </c>
      <c r="H88" s="197">
        <v>657218076</v>
      </c>
      <c r="I88" s="23"/>
      <c r="J88" s="19" t="s">
        <v>142</v>
      </c>
      <c r="K88" s="15"/>
    </row>
    <row r="89" spans="1:11" customFormat="1" x14ac:dyDescent="0.2">
      <c r="A89" s="120">
        <v>1</v>
      </c>
      <c r="B89" s="121">
        <v>5</v>
      </c>
      <c r="C89" s="121"/>
      <c r="D89" s="128"/>
      <c r="E89" s="296" t="s">
        <v>143</v>
      </c>
      <c r="F89" s="297"/>
      <c r="G89" s="299">
        <f>G90+G93+G108+G113+G106</f>
        <v>70631998533</v>
      </c>
      <c r="H89" s="299">
        <f>H90+H93+H108+H113+H106</f>
        <v>8426725858</v>
      </c>
      <c r="I89" s="299">
        <f>H89+G89</f>
        <v>79058724391</v>
      </c>
      <c r="J89" s="239"/>
      <c r="K89" s="226"/>
    </row>
    <row r="90" spans="1:11" customFormat="1" ht="12.75" customHeight="1" thickBot="1" x14ac:dyDescent="0.25">
      <c r="A90" s="7">
        <v>1</v>
      </c>
      <c r="B90" s="8">
        <v>5</v>
      </c>
      <c r="C90" s="8">
        <v>1</v>
      </c>
      <c r="D90" s="58"/>
      <c r="E90" s="9" t="s">
        <v>144</v>
      </c>
      <c r="F90" s="11"/>
      <c r="G90" s="13">
        <f>SUM(G91:G92)</f>
        <v>0</v>
      </c>
      <c r="H90" s="13">
        <f>SUM(H91:H92)</f>
        <v>0</v>
      </c>
      <c r="I90" s="13">
        <f>G90+H90</f>
        <v>0</v>
      </c>
      <c r="J90" s="239"/>
      <c r="K90" s="147"/>
    </row>
    <row r="91" spans="1:11" s="38" customFormat="1" x14ac:dyDescent="0.2">
      <c r="A91" s="86">
        <v>1</v>
      </c>
      <c r="B91" s="87">
        <v>5</v>
      </c>
      <c r="C91" s="87">
        <v>1</v>
      </c>
      <c r="D91" s="88">
        <v>1</v>
      </c>
      <c r="E91" s="30" t="s">
        <v>145</v>
      </c>
      <c r="F91" s="29"/>
      <c r="G91" s="36"/>
      <c r="H91" s="62"/>
      <c r="I91" s="62"/>
      <c r="J91" s="19" t="s">
        <v>146</v>
      </c>
      <c r="K91" s="228"/>
    </row>
    <row r="92" spans="1:11" s="38" customFormat="1" ht="12.75" customHeight="1" x14ac:dyDescent="0.2">
      <c r="A92" s="33">
        <v>1</v>
      </c>
      <c r="B92" s="33">
        <v>5</v>
      </c>
      <c r="C92" s="33">
        <v>1</v>
      </c>
      <c r="D92" s="33">
        <v>2</v>
      </c>
      <c r="E92" s="19" t="s">
        <v>147</v>
      </c>
      <c r="F92" s="19"/>
      <c r="G92" s="89"/>
      <c r="H92" s="62"/>
      <c r="I92" s="62"/>
      <c r="J92" s="19" t="s">
        <v>146</v>
      </c>
      <c r="K92" s="228"/>
    </row>
    <row r="93" spans="1:11" customFormat="1" ht="12.75" customHeight="1" thickBot="1" x14ac:dyDescent="0.25">
      <c r="A93" s="172">
        <v>1</v>
      </c>
      <c r="B93" s="173">
        <v>5</v>
      </c>
      <c r="C93" s="173">
        <v>2</v>
      </c>
      <c r="D93" s="113"/>
      <c r="E93" s="114" t="s">
        <v>148</v>
      </c>
      <c r="F93" s="11"/>
      <c r="G93" s="13">
        <f>SUM(G94:G105)</f>
        <v>7507180985</v>
      </c>
      <c r="H93" s="13">
        <f>SUM(H94:H105)</f>
        <v>3121528731</v>
      </c>
      <c r="I93" s="13">
        <f>G93+H93</f>
        <v>10628709716</v>
      </c>
      <c r="J93" s="237"/>
      <c r="K93" s="147"/>
    </row>
    <row r="94" spans="1:11" s="38" customFormat="1" ht="51.75" customHeight="1" x14ac:dyDescent="0.2">
      <c r="A94" s="32">
        <v>1</v>
      </c>
      <c r="B94" s="33">
        <v>5</v>
      </c>
      <c r="C94" s="33">
        <v>2</v>
      </c>
      <c r="D94" s="55">
        <v>1</v>
      </c>
      <c r="E94" s="30" t="s">
        <v>149</v>
      </c>
      <c r="F94" s="35" t="s">
        <v>384</v>
      </c>
      <c r="G94" s="206">
        <v>2260000000</v>
      </c>
      <c r="I94" s="62"/>
      <c r="J94" s="19" t="s">
        <v>146</v>
      </c>
      <c r="K94" s="228"/>
    </row>
    <row r="95" spans="1:11" s="38" customFormat="1" x14ac:dyDescent="0.2">
      <c r="A95" s="32"/>
      <c r="B95" s="33"/>
      <c r="C95" s="33"/>
      <c r="D95" s="55"/>
      <c r="E95" s="19" t="s">
        <v>155</v>
      </c>
      <c r="F95" s="29"/>
      <c r="G95" s="206">
        <v>1800000000</v>
      </c>
      <c r="H95" s="36"/>
      <c r="I95" s="62"/>
      <c r="J95" s="19" t="s">
        <v>146</v>
      </c>
      <c r="K95" s="228"/>
    </row>
    <row r="96" spans="1:11" s="38" customFormat="1" ht="25.5" x14ac:dyDescent="0.2">
      <c r="A96" s="32"/>
      <c r="B96" s="33"/>
      <c r="C96" s="33"/>
      <c r="D96" s="55"/>
      <c r="E96" s="19" t="s">
        <v>156</v>
      </c>
      <c r="F96" s="89"/>
      <c r="G96" s="206">
        <v>748735974</v>
      </c>
      <c r="H96" s="89"/>
      <c r="I96" s="62"/>
      <c r="J96" s="19" t="s">
        <v>146</v>
      </c>
      <c r="K96" s="228"/>
    </row>
    <row r="97" spans="1:11" customFormat="1" ht="25.5" x14ac:dyDescent="0.2">
      <c r="A97" s="32"/>
      <c r="B97" s="33"/>
      <c r="C97" s="33"/>
      <c r="D97" s="55"/>
      <c r="E97" s="34" t="s">
        <v>3</v>
      </c>
      <c r="F97" s="29"/>
      <c r="G97" s="206">
        <v>100000000</v>
      </c>
      <c r="H97" s="39"/>
      <c r="I97" s="23"/>
      <c r="J97" s="19" t="s">
        <v>146</v>
      </c>
      <c r="K97" s="147"/>
    </row>
    <row r="98" spans="1:11" customFormat="1" ht="51" x14ac:dyDescent="0.2">
      <c r="A98" s="32"/>
      <c r="B98" s="33"/>
      <c r="C98" s="33"/>
      <c r="D98" s="55"/>
      <c r="E98" s="19" t="s">
        <v>149</v>
      </c>
      <c r="F98" s="35" t="s">
        <v>385</v>
      </c>
      <c r="G98" s="36"/>
      <c r="H98" s="196">
        <v>650000000</v>
      </c>
      <c r="I98" s="23"/>
      <c r="J98" s="19" t="s">
        <v>146</v>
      </c>
      <c r="K98" s="147"/>
    </row>
    <row r="99" spans="1:11" customFormat="1" ht="25.5" x14ac:dyDescent="0.2">
      <c r="A99" s="32"/>
      <c r="B99" s="33"/>
      <c r="C99" s="33"/>
      <c r="D99" s="55"/>
      <c r="E99" s="19" t="s">
        <v>156</v>
      </c>
      <c r="F99" s="29"/>
      <c r="G99" s="36"/>
      <c r="H99" s="261">
        <v>232528731</v>
      </c>
      <c r="I99" s="23"/>
      <c r="J99" s="19" t="s">
        <v>146</v>
      </c>
      <c r="K99" s="147"/>
    </row>
    <row r="100" spans="1:11" customFormat="1" ht="25.5" x14ac:dyDescent="0.2">
      <c r="A100" s="32"/>
      <c r="B100" s="33"/>
      <c r="C100" s="33"/>
      <c r="D100" s="55"/>
      <c r="E100" s="34" t="s">
        <v>3</v>
      </c>
      <c r="F100" s="29"/>
      <c r="G100" s="36"/>
      <c r="H100" s="262">
        <v>50000000</v>
      </c>
      <c r="I100" s="23"/>
      <c r="J100" s="19" t="s">
        <v>146</v>
      </c>
      <c r="K100" s="147"/>
    </row>
    <row r="101" spans="1:11" s="38" customFormat="1" ht="63.75" x14ac:dyDescent="0.2">
      <c r="A101" s="32">
        <v>1</v>
      </c>
      <c r="B101" s="33">
        <v>5</v>
      </c>
      <c r="C101" s="33">
        <v>2</v>
      </c>
      <c r="D101" s="55">
        <v>2</v>
      </c>
      <c r="E101" s="19" t="s">
        <v>150</v>
      </c>
      <c r="F101" s="35" t="s">
        <v>388</v>
      </c>
      <c r="G101" s="206">
        <v>2270000000</v>
      </c>
      <c r="H101" s="62"/>
      <c r="I101" s="62"/>
      <c r="J101" s="19" t="s">
        <v>146</v>
      </c>
      <c r="K101" s="228"/>
    </row>
    <row r="102" spans="1:11" s="38" customFormat="1" x14ac:dyDescent="0.2">
      <c r="A102" s="32"/>
      <c r="B102" s="33"/>
      <c r="C102" s="33"/>
      <c r="D102" s="55"/>
      <c r="E102" s="19" t="s">
        <v>157</v>
      </c>
      <c r="F102" s="29"/>
      <c r="G102" s="206">
        <v>328445011</v>
      </c>
      <c r="H102" s="23"/>
      <c r="I102" s="62"/>
      <c r="J102" s="19" t="s">
        <v>146</v>
      </c>
      <c r="K102" s="228"/>
    </row>
    <row r="103" spans="1:11" s="38" customFormat="1" ht="25.5" x14ac:dyDescent="0.2">
      <c r="A103" s="32">
        <v>1</v>
      </c>
      <c r="B103" s="33">
        <v>5</v>
      </c>
      <c r="C103" s="33">
        <v>2</v>
      </c>
      <c r="D103" s="55">
        <v>3</v>
      </c>
      <c r="E103" s="19" t="s">
        <v>151</v>
      </c>
      <c r="F103" s="20"/>
      <c r="G103" s="21"/>
      <c r="H103" s="62"/>
      <c r="I103" s="62"/>
      <c r="J103" s="19" t="s">
        <v>146</v>
      </c>
      <c r="K103" s="228"/>
    </row>
    <row r="104" spans="1:11" s="38" customFormat="1" ht="38.25" x14ac:dyDescent="0.2">
      <c r="A104" s="32">
        <v>1</v>
      </c>
      <c r="B104" s="33">
        <v>5</v>
      </c>
      <c r="C104" s="33">
        <v>2</v>
      </c>
      <c r="D104" s="55">
        <v>4</v>
      </c>
      <c r="E104" s="19" t="s">
        <v>152</v>
      </c>
      <c r="F104" s="194" t="s">
        <v>386</v>
      </c>
      <c r="G104" s="21"/>
      <c r="H104" s="251">
        <v>1539000000</v>
      </c>
      <c r="I104" s="62"/>
      <c r="J104" s="19" t="s">
        <v>153</v>
      </c>
      <c r="K104" s="229" t="s">
        <v>154</v>
      </c>
    </row>
    <row r="105" spans="1:11" s="38" customFormat="1" ht="38.25" x14ac:dyDescent="0.2">
      <c r="A105" s="32"/>
      <c r="B105" s="33"/>
      <c r="C105" s="33"/>
      <c r="D105" s="55"/>
      <c r="E105" s="19"/>
      <c r="F105" s="194" t="s">
        <v>387</v>
      </c>
      <c r="G105" s="21"/>
      <c r="H105" s="251">
        <v>650000000</v>
      </c>
      <c r="I105" s="62"/>
      <c r="J105" s="19" t="s">
        <v>153</v>
      </c>
      <c r="K105" s="229"/>
    </row>
    <row r="106" spans="1:11" customFormat="1" ht="12.75" customHeight="1" thickBot="1" x14ac:dyDescent="0.25">
      <c r="A106" s="7">
        <v>1</v>
      </c>
      <c r="B106" s="8">
        <v>5</v>
      </c>
      <c r="C106" s="8">
        <v>3</v>
      </c>
      <c r="D106" s="58"/>
      <c r="E106" s="114" t="s">
        <v>158</v>
      </c>
      <c r="F106" s="11"/>
      <c r="G106" s="59">
        <f>G107</f>
        <v>44946190763</v>
      </c>
      <c r="H106" s="59">
        <f>H107</f>
        <v>0</v>
      </c>
      <c r="I106" s="13">
        <f>H106+G106</f>
        <v>44946190763</v>
      </c>
      <c r="J106" s="198"/>
      <c r="K106" s="147"/>
    </row>
    <row r="107" spans="1:11" s="25" customFormat="1" ht="58.5" customHeight="1" x14ac:dyDescent="0.2">
      <c r="A107" s="32">
        <v>1</v>
      </c>
      <c r="B107" s="33">
        <v>5</v>
      </c>
      <c r="C107" s="33">
        <v>3</v>
      </c>
      <c r="D107" s="55">
        <v>1</v>
      </c>
      <c r="E107" s="30" t="s">
        <v>159</v>
      </c>
      <c r="F107" s="35" t="s">
        <v>160</v>
      </c>
      <c r="G107" s="193">
        <v>44946190763</v>
      </c>
      <c r="H107" s="81"/>
      <c r="I107" s="81"/>
      <c r="J107" s="19" t="s">
        <v>146</v>
      </c>
      <c r="K107" s="20" t="s">
        <v>161</v>
      </c>
    </row>
    <row r="108" spans="1:11" customFormat="1" ht="25.5" customHeight="1" thickBot="1" x14ac:dyDescent="0.25">
      <c r="A108" s="82">
        <v>1</v>
      </c>
      <c r="B108" s="83">
        <v>5</v>
      </c>
      <c r="C108" s="83">
        <v>4</v>
      </c>
      <c r="D108" s="84"/>
      <c r="E108" s="166" t="s">
        <v>162</v>
      </c>
      <c r="F108" s="11"/>
      <c r="G108" s="72">
        <f>SUM(G109:G112)</f>
        <v>220000000</v>
      </c>
      <c r="H108" s="72">
        <f>SUM(H109:H112)</f>
        <v>0</v>
      </c>
      <c r="I108" s="72">
        <f>H108+G108</f>
        <v>220000000</v>
      </c>
      <c r="J108" s="239"/>
      <c r="K108" s="147"/>
    </row>
    <row r="109" spans="1:11" customFormat="1" ht="51" x14ac:dyDescent="0.2">
      <c r="A109" s="86">
        <v>1</v>
      </c>
      <c r="B109" s="87">
        <v>5</v>
      </c>
      <c r="C109" s="87">
        <v>4</v>
      </c>
      <c r="D109" s="88">
        <v>1</v>
      </c>
      <c r="E109" s="30" t="s">
        <v>377</v>
      </c>
      <c r="F109" s="49" t="s">
        <v>378</v>
      </c>
      <c r="G109" s="193">
        <v>220000000</v>
      </c>
      <c r="H109" s="70"/>
      <c r="I109" s="81"/>
      <c r="J109" s="19" t="s">
        <v>146</v>
      </c>
      <c r="K109" s="147"/>
    </row>
    <row r="110" spans="1:11" customFormat="1" ht="13.5" customHeight="1" x14ac:dyDescent="0.2">
      <c r="A110" s="86">
        <v>1</v>
      </c>
      <c r="B110" s="87">
        <v>5</v>
      </c>
      <c r="C110" s="87">
        <v>4</v>
      </c>
      <c r="D110" s="88">
        <v>2</v>
      </c>
      <c r="E110" s="19" t="s">
        <v>164</v>
      </c>
      <c r="F110" s="20"/>
      <c r="G110" s="69"/>
      <c r="H110" s="70"/>
      <c r="I110" s="81"/>
      <c r="J110" s="19" t="s">
        <v>146</v>
      </c>
      <c r="K110" s="147"/>
    </row>
    <row r="111" spans="1:11" customFormat="1" ht="25.5" x14ac:dyDescent="0.2">
      <c r="A111" s="86">
        <v>1</v>
      </c>
      <c r="B111" s="87">
        <v>5</v>
      </c>
      <c r="C111" s="87">
        <v>4</v>
      </c>
      <c r="D111" s="88">
        <v>3</v>
      </c>
      <c r="E111" s="19" t="s">
        <v>163</v>
      </c>
      <c r="F111" s="26"/>
      <c r="G111" s="36"/>
      <c r="H111" s="68"/>
      <c r="I111" s="81"/>
      <c r="J111" s="19" t="s">
        <v>146</v>
      </c>
      <c r="K111" s="147"/>
    </row>
    <row r="112" spans="1:11" customFormat="1" x14ac:dyDescent="0.2">
      <c r="A112" s="86">
        <v>1</v>
      </c>
      <c r="B112" s="87">
        <v>5</v>
      </c>
      <c r="C112" s="87">
        <v>4</v>
      </c>
      <c r="D112" s="88">
        <v>4</v>
      </c>
      <c r="E112" s="19" t="s">
        <v>165</v>
      </c>
      <c r="F112" s="26"/>
      <c r="G112" s="36"/>
      <c r="H112" s="70"/>
      <c r="I112" s="81"/>
      <c r="J112" s="19" t="s">
        <v>146</v>
      </c>
      <c r="K112" s="147"/>
    </row>
    <row r="113" spans="1:12" customFormat="1" ht="27.75" customHeight="1" x14ac:dyDescent="0.2">
      <c r="A113" s="82">
        <v>1</v>
      </c>
      <c r="B113" s="83">
        <v>5</v>
      </c>
      <c r="C113" s="83">
        <v>5</v>
      </c>
      <c r="D113" s="83"/>
      <c r="E113" s="166" t="s">
        <v>166</v>
      </c>
      <c r="F113" s="11"/>
      <c r="G113" s="72">
        <f>SUM(G114:G121)</f>
        <v>17958626785</v>
      </c>
      <c r="H113" s="72">
        <f>SUM(H114:H121)</f>
        <v>5305197127</v>
      </c>
      <c r="I113" s="72">
        <f>H113+G113</f>
        <v>23263823912</v>
      </c>
      <c r="J113" s="240"/>
      <c r="K113" s="228"/>
      <c r="L113" s="38"/>
    </row>
    <row r="114" spans="1:12" s="38" customFormat="1" ht="26.25" customHeight="1" x14ac:dyDescent="0.2">
      <c r="A114" s="17">
        <v>1</v>
      </c>
      <c r="B114" s="17">
        <v>5</v>
      </c>
      <c r="C114" s="17">
        <v>5</v>
      </c>
      <c r="D114" s="17">
        <v>1</v>
      </c>
      <c r="E114" s="19" t="s">
        <v>172</v>
      </c>
      <c r="F114" s="209" t="s">
        <v>174</v>
      </c>
      <c r="G114" s="210">
        <v>12168243796</v>
      </c>
      <c r="H114" s="70"/>
      <c r="I114" s="70"/>
      <c r="J114" s="19" t="s">
        <v>146</v>
      </c>
      <c r="K114" s="228"/>
    </row>
    <row r="115" spans="1:12" customFormat="1" ht="51.75" customHeight="1" x14ac:dyDescent="0.2">
      <c r="A115" s="17">
        <v>1</v>
      </c>
      <c r="B115" s="17">
        <v>5</v>
      </c>
      <c r="C115" s="17">
        <v>5</v>
      </c>
      <c r="D115" s="17">
        <v>2</v>
      </c>
      <c r="E115" s="19" t="s">
        <v>176</v>
      </c>
      <c r="F115" s="49" t="s">
        <v>177</v>
      </c>
      <c r="G115" s="205">
        <v>940000000</v>
      </c>
      <c r="H115" s="91"/>
      <c r="I115" s="92"/>
      <c r="J115" s="19" t="s">
        <v>146</v>
      </c>
      <c r="K115" s="147"/>
    </row>
    <row r="116" spans="1:12" s="38" customFormat="1" ht="51.75" customHeight="1" x14ac:dyDescent="0.2">
      <c r="A116" s="17">
        <v>1</v>
      </c>
      <c r="B116" s="17">
        <v>5</v>
      </c>
      <c r="C116" s="17">
        <v>5</v>
      </c>
      <c r="D116" s="17">
        <v>3</v>
      </c>
      <c r="E116" s="19" t="s">
        <v>168</v>
      </c>
      <c r="F116" s="49" t="s">
        <v>169</v>
      </c>
      <c r="G116" s="206">
        <v>550000000</v>
      </c>
      <c r="H116" s="70"/>
      <c r="I116" s="70"/>
      <c r="J116" s="19" t="s">
        <v>146</v>
      </c>
      <c r="K116" s="228"/>
    </row>
    <row r="117" spans="1:12" s="38" customFormat="1" ht="51.75" customHeight="1" x14ac:dyDescent="0.2">
      <c r="A117" s="17">
        <v>1</v>
      </c>
      <c r="B117" s="17">
        <v>5</v>
      </c>
      <c r="C117" s="17">
        <v>5</v>
      </c>
      <c r="D117" s="17">
        <v>4</v>
      </c>
      <c r="E117" s="19" t="s">
        <v>170</v>
      </c>
      <c r="F117" s="49" t="s">
        <v>171</v>
      </c>
      <c r="G117" s="206">
        <v>50459789</v>
      </c>
      <c r="H117" s="70"/>
      <c r="I117" s="70"/>
      <c r="J117" s="19" t="s">
        <v>146</v>
      </c>
      <c r="K117" s="228"/>
    </row>
    <row r="118" spans="1:12" s="38" customFormat="1" ht="51.75" customHeight="1" x14ac:dyDescent="0.2">
      <c r="A118" s="33">
        <v>1</v>
      </c>
      <c r="B118" s="33">
        <v>5</v>
      </c>
      <c r="C118" s="33">
        <v>5</v>
      </c>
      <c r="D118" s="33">
        <v>7</v>
      </c>
      <c r="E118" s="34" t="s">
        <v>175</v>
      </c>
      <c r="F118" s="35" t="s">
        <v>133</v>
      </c>
      <c r="G118" s="206">
        <v>4249923200</v>
      </c>
      <c r="H118" s="197">
        <v>250000000</v>
      </c>
      <c r="I118" s="64"/>
      <c r="J118" s="34" t="s">
        <v>383</v>
      </c>
      <c r="K118" s="228"/>
    </row>
    <row r="119" spans="1:12" s="38" customFormat="1" ht="25.5" x14ac:dyDescent="0.2">
      <c r="A119" s="33"/>
      <c r="B119" s="33"/>
      <c r="C119" s="33"/>
      <c r="D119" s="33"/>
      <c r="E119" s="34"/>
      <c r="F119" s="264"/>
      <c r="G119" s="36"/>
      <c r="H119" s="263">
        <v>5055197127</v>
      </c>
      <c r="I119" s="250"/>
      <c r="J119" s="34" t="s">
        <v>383</v>
      </c>
      <c r="K119" s="228"/>
    </row>
    <row r="120" spans="1:12" s="38" customFormat="1" x14ac:dyDescent="0.2">
      <c r="A120" s="17">
        <v>1</v>
      </c>
      <c r="B120" s="17">
        <v>5</v>
      </c>
      <c r="C120" s="17">
        <v>5</v>
      </c>
      <c r="D120" s="17">
        <v>8</v>
      </c>
      <c r="E120" s="19" t="s">
        <v>167</v>
      </c>
      <c r="F120" s="34"/>
      <c r="G120" s="281"/>
      <c r="H120" s="70"/>
      <c r="I120" s="70"/>
      <c r="J120" s="19" t="s">
        <v>146</v>
      </c>
      <c r="K120" s="228"/>
    </row>
    <row r="121" spans="1:12" s="38" customFormat="1" ht="38.25" x14ac:dyDescent="0.2">
      <c r="A121" s="17">
        <v>1</v>
      </c>
      <c r="B121" s="17">
        <v>5</v>
      </c>
      <c r="C121" s="17">
        <v>5</v>
      </c>
      <c r="D121" s="17">
        <v>9</v>
      </c>
      <c r="E121" s="19" t="s">
        <v>173</v>
      </c>
      <c r="F121" s="19"/>
      <c r="G121" s="69"/>
      <c r="H121" s="70"/>
      <c r="I121" s="70"/>
      <c r="J121" s="19" t="s">
        <v>146</v>
      </c>
      <c r="K121" s="230" t="s">
        <v>376</v>
      </c>
    </row>
    <row r="122" spans="1:12" customFormat="1" x14ac:dyDescent="0.2">
      <c r="A122" s="120">
        <v>1</v>
      </c>
      <c r="B122" s="121">
        <v>6</v>
      </c>
      <c r="C122" s="121"/>
      <c r="D122" s="128"/>
      <c r="E122" s="296" t="s">
        <v>178</v>
      </c>
      <c r="F122" s="297"/>
      <c r="G122" s="298">
        <f>G123+G127+G129</f>
        <v>663100774</v>
      </c>
      <c r="H122" s="298">
        <f>H123+H127+H129</f>
        <v>51127295</v>
      </c>
      <c r="I122" s="299">
        <f>H122+G122</f>
        <v>714228069</v>
      </c>
      <c r="J122" s="239"/>
      <c r="K122" s="226"/>
    </row>
    <row r="123" spans="1:12" customFormat="1" ht="29.25" customHeight="1" x14ac:dyDescent="0.2">
      <c r="A123" s="7">
        <v>1</v>
      </c>
      <c r="B123" s="8">
        <v>6</v>
      </c>
      <c r="C123" s="8">
        <v>1</v>
      </c>
      <c r="D123" s="58"/>
      <c r="E123" s="85" t="s">
        <v>179</v>
      </c>
      <c r="F123" s="11"/>
      <c r="G123" s="59">
        <f>SUM(G124:G126)</f>
        <v>663100774</v>
      </c>
      <c r="H123" s="59">
        <f>SUM(H124:H126)</f>
        <v>37464194</v>
      </c>
      <c r="I123" s="13">
        <f>G123+H123</f>
        <v>700564968</v>
      </c>
      <c r="J123" s="239"/>
      <c r="K123" s="147"/>
    </row>
    <row r="124" spans="1:12" s="38" customFormat="1" ht="51.75" customHeight="1" x14ac:dyDescent="0.2">
      <c r="A124" s="32">
        <v>1</v>
      </c>
      <c r="B124" s="33">
        <v>6</v>
      </c>
      <c r="C124" s="33">
        <v>1</v>
      </c>
      <c r="D124" s="55">
        <v>1</v>
      </c>
      <c r="E124" s="19" t="s">
        <v>180</v>
      </c>
      <c r="F124" s="35" t="s">
        <v>181</v>
      </c>
      <c r="G124" s="206">
        <v>663100774</v>
      </c>
      <c r="H124" s="196">
        <v>37464194</v>
      </c>
      <c r="I124" s="62"/>
      <c r="J124" s="5" t="s">
        <v>182</v>
      </c>
      <c r="K124" s="37" t="s">
        <v>183</v>
      </c>
    </row>
    <row r="125" spans="1:12" s="38" customFormat="1" ht="25.5" x14ac:dyDescent="0.2">
      <c r="A125" s="32">
        <v>1</v>
      </c>
      <c r="B125" s="33">
        <v>6</v>
      </c>
      <c r="C125" s="33">
        <v>1</v>
      </c>
      <c r="D125" s="55">
        <v>6</v>
      </c>
      <c r="E125" s="19" t="s">
        <v>184</v>
      </c>
      <c r="F125" s="20"/>
      <c r="G125" s="21"/>
      <c r="H125" s="62"/>
      <c r="I125" s="62"/>
      <c r="J125" s="219" t="s">
        <v>367</v>
      </c>
      <c r="K125" s="37"/>
    </row>
    <row r="126" spans="1:12" customFormat="1" ht="12.75" customHeight="1" x14ac:dyDescent="0.2">
      <c r="A126" s="32">
        <v>1</v>
      </c>
      <c r="B126" s="33">
        <v>6</v>
      </c>
      <c r="C126" s="33">
        <v>1</v>
      </c>
      <c r="D126" s="55">
        <v>22</v>
      </c>
      <c r="E126" s="19" t="s">
        <v>185</v>
      </c>
      <c r="F126" s="20"/>
      <c r="G126" s="27"/>
      <c r="H126" s="23"/>
      <c r="I126" s="23"/>
      <c r="J126" s="14" t="s">
        <v>186</v>
      </c>
      <c r="K126" s="15" t="s">
        <v>187</v>
      </c>
    </row>
    <row r="127" spans="1:12" customFormat="1" ht="29.25" customHeight="1" thickBot="1" x14ac:dyDescent="0.25">
      <c r="A127" s="7">
        <v>1</v>
      </c>
      <c r="B127" s="8">
        <v>6</v>
      </c>
      <c r="C127" s="8">
        <v>2</v>
      </c>
      <c r="D127" s="58"/>
      <c r="E127" s="114" t="s">
        <v>188</v>
      </c>
      <c r="F127" s="11"/>
      <c r="G127" s="59">
        <f>SUM(G128:G128)</f>
        <v>0</v>
      </c>
      <c r="H127" s="59">
        <f>SUM(H128:H128)</f>
        <v>0</v>
      </c>
      <c r="I127" s="13">
        <f>G127+H127</f>
        <v>0</v>
      </c>
      <c r="J127" s="239"/>
      <c r="K127" s="147"/>
    </row>
    <row r="128" spans="1:12" s="38" customFormat="1" ht="26.25" thickBot="1" x14ac:dyDescent="0.25">
      <c r="A128" s="32">
        <v>1</v>
      </c>
      <c r="B128" s="33">
        <v>6</v>
      </c>
      <c r="C128" s="33">
        <v>2</v>
      </c>
      <c r="D128" s="55">
        <v>1</v>
      </c>
      <c r="E128" s="18" t="s">
        <v>189</v>
      </c>
      <c r="F128" s="282"/>
      <c r="G128" s="21"/>
      <c r="H128" s="23"/>
      <c r="I128" s="62"/>
      <c r="J128" s="5" t="s">
        <v>182</v>
      </c>
      <c r="K128" s="37" t="s">
        <v>190</v>
      </c>
    </row>
    <row r="129" spans="1:11" customFormat="1" ht="29.25" customHeight="1" thickBot="1" x14ac:dyDescent="0.25">
      <c r="A129" s="7">
        <v>1</v>
      </c>
      <c r="B129" s="8">
        <v>6</v>
      </c>
      <c r="C129" s="8">
        <v>3</v>
      </c>
      <c r="D129" s="58"/>
      <c r="E129" s="9" t="s">
        <v>191</v>
      </c>
      <c r="F129" s="11"/>
      <c r="G129" s="59">
        <f>SUM(G130:G130)</f>
        <v>0</v>
      </c>
      <c r="H129" s="59">
        <f>SUM(H130:H130)</f>
        <v>13663101</v>
      </c>
      <c r="I129" s="13">
        <f>G129+H129</f>
        <v>13663101</v>
      </c>
      <c r="J129" s="239"/>
      <c r="K129" s="147"/>
    </row>
    <row r="130" spans="1:11" s="38" customFormat="1" ht="51" x14ac:dyDescent="0.2">
      <c r="A130" s="32">
        <v>1</v>
      </c>
      <c r="B130" s="33">
        <v>6</v>
      </c>
      <c r="C130" s="33">
        <v>3</v>
      </c>
      <c r="D130" s="55">
        <v>1</v>
      </c>
      <c r="E130" s="30" t="s">
        <v>192</v>
      </c>
      <c r="F130" s="195" t="s">
        <v>368</v>
      </c>
      <c r="G130" s="21"/>
      <c r="H130" s="251">
        <v>13663101</v>
      </c>
      <c r="I130" s="62"/>
      <c r="J130" s="5" t="s">
        <v>182</v>
      </c>
      <c r="K130" s="37" t="s">
        <v>193</v>
      </c>
    </row>
    <row r="131" spans="1:11" customFormat="1" ht="25.5" x14ac:dyDescent="0.2">
      <c r="A131" s="105">
        <v>1</v>
      </c>
      <c r="B131" s="106">
        <v>7</v>
      </c>
      <c r="C131" s="106"/>
      <c r="D131" s="106"/>
      <c r="E131" s="107" t="s">
        <v>194</v>
      </c>
      <c r="F131" s="109"/>
      <c r="G131" s="110">
        <f>G132+G135+G137+G139</f>
        <v>331050387</v>
      </c>
      <c r="H131" s="110">
        <f>H132+H135+H137+H139</f>
        <v>478301044</v>
      </c>
      <c r="I131" s="111">
        <f>H131+G131</f>
        <v>809351431</v>
      </c>
      <c r="J131" s="237"/>
      <c r="K131" s="147"/>
    </row>
    <row r="132" spans="1:11" customFormat="1" ht="29.25" customHeight="1" thickBot="1" x14ac:dyDescent="0.25">
      <c r="A132" s="7">
        <v>1</v>
      </c>
      <c r="B132" s="8">
        <v>7</v>
      </c>
      <c r="C132" s="8">
        <v>1</v>
      </c>
      <c r="D132" s="58"/>
      <c r="E132" s="9" t="s">
        <v>195</v>
      </c>
      <c r="F132" s="11"/>
      <c r="G132" s="59">
        <f>SUM(G133:G134)</f>
        <v>319050387</v>
      </c>
      <c r="H132" s="59">
        <f>SUM(H133:H134)</f>
        <v>15000000</v>
      </c>
      <c r="I132" s="13">
        <f>H132+G132</f>
        <v>334050387</v>
      </c>
      <c r="J132" s="241"/>
      <c r="K132" s="147"/>
    </row>
    <row r="133" spans="1:11" s="38" customFormat="1" ht="51.75" customHeight="1" x14ac:dyDescent="0.2">
      <c r="A133" s="16">
        <v>1</v>
      </c>
      <c r="B133" s="17">
        <v>7</v>
      </c>
      <c r="C133" s="17">
        <v>1</v>
      </c>
      <c r="D133" s="17">
        <v>1</v>
      </c>
      <c r="E133" s="30" t="s">
        <v>196</v>
      </c>
      <c r="F133" s="35" t="s">
        <v>369</v>
      </c>
      <c r="G133" s="206">
        <v>319050387</v>
      </c>
      <c r="H133" s="253">
        <v>15000000</v>
      </c>
      <c r="I133" s="62"/>
      <c r="J133" s="5" t="s">
        <v>182</v>
      </c>
      <c r="K133" s="37" t="s">
        <v>197</v>
      </c>
    </row>
    <row r="134" spans="1:11" s="38" customFormat="1" ht="26.25" customHeight="1" x14ac:dyDescent="0.2">
      <c r="A134" s="16">
        <v>1</v>
      </c>
      <c r="B134" s="17">
        <v>7</v>
      </c>
      <c r="C134" s="17">
        <v>1</v>
      </c>
      <c r="D134" s="17">
        <v>2</v>
      </c>
      <c r="E134" s="19" t="s">
        <v>198</v>
      </c>
      <c r="F134" s="29"/>
      <c r="G134" s="21"/>
      <c r="H134" s="62"/>
      <c r="I134" s="62"/>
      <c r="J134" s="14" t="s">
        <v>182</v>
      </c>
      <c r="K134" s="37"/>
    </row>
    <row r="135" spans="1:11" customFormat="1" ht="13.5" thickBot="1" x14ac:dyDescent="0.25">
      <c r="A135" s="7">
        <v>1</v>
      </c>
      <c r="B135" s="8">
        <v>7</v>
      </c>
      <c r="C135" s="8">
        <v>2</v>
      </c>
      <c r="D135" s="58"/>
      <c r="E135" s="114" t="s">
        <v>199</v>
      </c>
      <c r="F135" s="11"/>
      <c r="G135" s="59">
        <f>SUM(G136:G136)</f>
        <v>12000000</v>
      </c>
      <c r="H135" s="59">
        <f>SUM(H136:H136)</f>
        <v>20349225</v>
      </c>
      <c r="I135" s="13">
        <f>H135+G135</f>
        <v>32349225</v>
      </c>
      <c r="J135" s="241"/>
      <c r="K135" s="147"/>
    </row>
    <row r="136" spans="1:11" customFormat="1" ht="51.75" customHeight="1" x14ac:dyDescent="0.2">
      <c r="A136" s="16">
        <v>1</v>
      </c>
      <c r="B136" s="17">
        <v>7</v>
      </c>
      <c r="C136" s="17">
        <v>2</v>
      </c>
      <c r="D136" s="17">
        <v>1</v>
      </c>
      <c r="E136" s="30" t="s">
        <v>200</v>
      </c>
      <c r="F136" s="49" t="s">
        <v>370</v>
      </c>
      <c r="G136" s="206">
        <v>12000000</v>
      </c>
      <c r="H136" s="197">
        <v>20349225</v>
      </c>
      <c r="I136" s="52"/>
      <c r="J136" s="5" t="s">
        <v>182</v>
      </c>
      <c r="K136" s="15" t="s">
        <v>201</v>
      </c>
    </row>
    <row r="137" spans="1:11" customFormat="1" ht="13.5" thickBot="1" x14ac:dyDescent="0.25">
      <c r="A137" s="7">
        <v>1</v>
      </c>
      <c r="B137" s="8">
        <v>7</v>
      </c>
      <c r="C137" s="8">
        <v>3</v>
      </c>
      <c r="D137" s="58"/>
      <c r="E137" s="114" t="s">
        <v>202</v>
      </c>
      <c r="F137" s="11"/>
      <c r="G137" s="59">
        <f>SUM(G138:G138)</f>
        <v>0</v>
      </c>
      <c r="H137" s="59">
        <f>SUM(H138:H138)</f>
        <v>52424243</v>
      </c>
      <c r="I137" s="13">
        <f>H137+G137</f>
        <v>52424243</v>
      </c>
      <c r="J137" s="241"/>
      <c r="K137" s="147"/>
    </row>
    <row r="138" spans="1:11" customFormat="1" ht="39" customHeight="1" x14ac:dyDescent="0.2">
      <c r="A138" s="16">
        <v>1</v>
      </c>
      <c r="B138" s="17">
        <v>7</v>
      </c>
      <c r="C138" s="17">
        <v>3</v>
      </c>
      <c r="D138" s="17">
        <v>1</v>
      </c>
      <c r="E138" s="30" t="s">
        <v>203</v>
      </c>
      <c r="F138" s="35" t="s">
        <v>204</v>
      </c>
      <c r="G138" s="27"/>
      <c r="H138" s="196">
        <v>52424243</v>
      </c>
      <c r="I138" s="52"/>
      <c r="J138" s="5" t="s">
        <v>182</v>
      </c>
      <c r="K138" s="15" t="s">
        <v>205</v>
      </c>
    </row>
    <row r="139" spans="1:11" customFormat="1" ht="13.5" thickBot="1" x14ac:dyDescent="0.25">
      <c r="A139" s="7">
        <v>1</v>
      </c>
      <c r="B139" s="8">
        <v>7</v>
      </c>
      <c r="C139" s="8">
        <v>4</v>
      </c>
      <c r="D139" s="58"/>
      <c r="E139" s="114" t="s">
        <v>206</v>
      </c>
      <c r="F139" s="11"/>
      <c r="G139" s="59">
        <f>SUM(G140:G140)</f>
        <v>0</v>
      </c>
      <c r="H139" s="59">
        <f>SUM(H140:H140)</f>
        <v>390527576</v>
      </c>
      <c r="I139" s="13">
        <f>H139+G139</f>
        <v>390527576</v>
      </c>
      <c r="J139" s="241"/>
      <c r="K139" s="147"/>
    </row>
    <row r="140" spans="1:11" customFormat="1" ht="51" customHeight="1" thickBot="1" x14ac:dyDescent="0.25">
      <c r="A140" s="16">
        <v>1</v>
      </c>
      <c r="B140" s="17">
        <v>7</v>
      </c>
      <c r="C140" s="17">
        <v>4</v>
      </c>
      <c r="D140" s="17">
        <v>1</v>
      </c>
      <c r="E140" s="18" t="s">
        <v>207</v>
      </c>
      <c r="F140" s="194" t="s">
        <v>371</v>
      </c>
      <c r="G140" s="50"/>
      <c r="H140" s="251">
        <v>390527576</v>
      </c>
      <c r="I140" s="52"/>
      <c r="J140" s="5" t="s">
        <v>182</v>
      </c>
      <c r="K140" s="15" t="s">
        <v>208</v>
      </c>
    </row>
    <row r="141" spans="1:11" customFormat="1" x14ac:dyDescent="0.2">
      <c r="A141" s="105">
        <v>1</v>
      </c>
      <c r="B141" s="106">
        <v>8</v>
      </c>
      <c r="C141" s="106"/>
      <c r="D141" s="106"/>
      <c r="E141" s="107" t="s">
        <v>209</v>
      </c>
      <c r="F141" s="109"/>
      <c r="G141" s="110">
        <f>G142+G144+G146+G148+G150+G152</f>
        <v>526468529</v>
      </c>
      <c r="H141" s="110">
        <f>H142+H144+H146+H148+H150+H152</f>
        <v>354559481</v>
      </c>
      <c r="I141" s="111">
        <f>H141+G141</f>
        <v>881028010</v>
      </c>
      <c r="J141" s="237"/>
      <c r="K141" s="147"/>
    </row>
    <row r="142" spans="1:11" customFormat="1" ht="13.5" thickBot="1" x14ac:dyDescent="0.25">
      <c r="A142" s="7">
        <v>1</v>
      </c>
      <c r="B142" s="8">
        <v>8</v>
      </c>
      <c r="C142" s="8">
        <v>1</v>
      </c>
      <c r="D142" s="58"/>
      <c r="E142" s="9" t="s">
        <v>210</v>
      </c>
      <c r="F142" s="11"/>
      <c r="G142" s="59">
        <f>SUM(G143:G143)</f>
        <v>0</v>
      </c>
      <c r="H142" s="59">
        <f>SUM(H143:H143)</f>
        <v>37500000</v>
      </c>
      <c r="I142" s="13">
        <f>H142+G142</f>
        <v>37500000</v>
      </c>
      <c r="J142" s="241"/>
      <c r="K142" s="147"/>
    </row>
    <row r="143" spans="1:11" customFormat="1" ht="39" customHeight="1" x14ac:dyDescent="0.2">
      <c r="A143" s="16">
        <v>1</v>
      </c>
      <c r="B143" s="17">
        <v>8</v>
      </c>
      <c r="C143" s="17">
        <v>1</v>
      </c>
      <c r="D143" s="17">
        <v>1</v>
      </c>
      <c r="E143" s="30" t="s">
        <v>211</v>
      </c>
      <c r="F143" s="44" t="s">
        <v>212</v>
      </c>
      <c r="G143" s="36"/>
      <c r="H143" s="251">
        <v>37500000</v>
      </c>
      <c r="I143" s="52"/>
      <c r="J143" s="5" t="s">
        <v>182</v>
      </c>
      <c r="K143" s="15" t="s">
        <v>213</v>
      </c>
    </row>
    <row r="144" spans="1:11" customFormat="1" ht="13.5" thickBot="1" x14ac:dyDescent="0.25">
      <c r="A144" s="7">
        <v>1</v>
      </c>
      <c r="B144" s="8">
        <v>8</v>
      </c>
      <c r="C144" s="8">
        <v>2</v>
      </c>
      <c r="D144" s="58"/>
      <c r="E144" s="114" t="s">
        <v>214</v>
      </c>
      <c r="F144" s="11"/>
      <c r="G144" s="59">
        <f>SUM(G145:G145)</f>
        <v>5000000</v>
      </c>
      <c r="H144" s="59">
        <f>SUM(H145:H145)</f>
        <v>50469723</v>
      </c>
      <c r="I144" s="13">
        <f>H144+G144</f>
        <v>55469723</v>
      </c>
      <c r="J144" s="241"/>
      <c r="K144" s="147"/>
    </row>
    <row r="145" spans="1:11" customFormat="1" ht="51.75" customHeight="1" x14ac:dyDescent="0.2">
      <c r="A145" s="16">
        <v>1</v>
      </c>
      <c r="B145" s="17">
        <v>8</v>
      </c>
      <c r="C145" s="17">
        <v>2</v>
      </c>
      <c r="D145" s="17">
        <v>1</v>
      </c>
      <c r="E145" s="30" t="s">
        <v>215</v>
      </c>
      <c r="F145" s="44" t="s">
        <v>212</v>
      </c>
      <c r="G145" s="206">
        <v>5000000</v>
      </c>
      <c r="H145" s="197">
        <v>50469723</v>
      </c>
      <c r="I145" s="52"/>
      <c r="J145" s="5" t="s">
        <v>182</v>
      </c>
      <c r="K145" s="15" t="s">
        <v>216</v>
      </c>
    </row>
    <row r="146" spans="1:11" customFormat="1" x14ac:dyDescent="0.2">
      <c r="A146" s="7">
        <v>1</v>
      </c>
      <c r="B146" s="8">
        <v>8</v>
      </c>
      <c r="C146" s="8">
        <v>3</v>
      </c>
      <c r="D146" s="58"/>
      <c r="E146" s="166" t="s">
        <v>217</v>
      </c>
      <c r="F146" s="42"/>
      <c r="G146" s="77">
        <f>SUM(G147:G147)</f>
        <v>60418142</v>
      </c>
      <c r="H146" s="77">
        <f>SUM(H147:H147)</f>
        <v>0</v>
      </c>
      <c r="I146" s="72">
        <f>H146+G146</f>
        <v>60418142</v>
      </c>
      <c r="J146" s="241"/>
      <c r="K146" s="147"/>
    </row>
    <row r="147" spans="1:11" customFormat="1" ht="26.25" customHeight="1" x14ac:dyDescent="0.2">
      <c r="A147" s="16">
        <v>1</v>
      </c>
      <c r="B147" s="17">
        <v>8</v>
      </c>
      <c r="C147" s="17">
        <v>3</v>
      </c>
      <c r="D147" s="17">
        <v>1</v>
      </c>
      <c r="E147" s="19" t="s">
        <v>218</v>
      </c>
      <c r="F147" s="35" t="s">
        <v>212</v>
      </c>
      <c r="G147" s="214">
        <v>60418142</v>
      </c>
      <c r="H147" s="90"/>
      <c r="I147" s="130"/>
      <c r="J147" s="5" t="s">
        <v>182</v>
      </c>
      <c r="K147" s="15"/>
    </row>
    <row r="148" spans="1:11" customFormat="1" ht="27.75" customHeight="1" x14ac:dyDescent="0.2">
      <c r="A148" s="7">
        <v>1</v>
      </c>
      <c r="B148" s="8">
        <v>8</v>
      </c>
      <c r="C148" s="8">
        <v>4</v>
      </c>
      <c r="D148" s="58"/>
      <c r="E148" s="10" t="s">
        <v>219</v>
      </c>
      <c r="F148" s="10"/>
      <c r="G148" s="76">
        <f>SUM(G149:G149)</f>
        <v>319050387</v>
      </c>
      <c r="H148" s="76">
        <f>SUM(H149:H149)</f>
        <v>79793087</v>
      </c>
      <c r="I148" s="135">
        <f>H148+G148</f>
        <v>398843474</v>
      </c>
      <c r="J148" s="241"/>
      <c r="K148" s="147"/>
    </row>
    <row r="149" spans="1:11" customFormat="1" ht="51.75" customHeight="1" x14ac:dyDescent="0.2">
      <c r="A149" s="16">
        <v>1</v>
      </c>
      <c r="B149" s="17">
        <v>8</v>
      </c>
      <c r="C149" s="17">
        <v>4</v>
      </c>
      <c r="D149" s="17">
        <v>1</v>
      </c>
      <c r="E149" s="71" t="s">
        <v>220</v>
      </c>
      <c r="F149" s="287" t="s">
        <v>221</v>
      </c>
      <c r="G149" s="288">
        <v>319050387</v>
      </c>
      <c r="H149" s="216">
        <v>79793087</v>
      </c>
      <c r="I149" s="119"/>
      <c r="J149" s="5" t="s">
        <v>182</v>
      </c>
      <c r="K149" s="15" t="s">
        <v>222</v>
      </c>
    </row>
    <row r="150" spans="1:11" customFormat="1" ht="13.5" thickBot="1" x14ac:dyDescent="0.25">
      <c r="A150" s="7">
        <v>1</v>
      </c>
      <c r="B150" s="8">
        <v>8</v>
      </c>
      <c r="C150" s="8">
        <v>5</v>
      </c>
      <c r="D150" s="58"/>
      <c r="E150" s="114" t="s">
        <v>223</v>
      </c>
      <c r="F150" s="11"/>
      <c r="G150" s="59">
        <f>SUM(G151:G151)</f>
        <v>15000000</v>
      </c>
      <c r="H150" s="59">
        <f>SUM(H151:H151)</f>
        <v>69527842</v>
      </c>
      <c r="I150" s="13">
        <f>H150+G150</f>
        <v>84527842</v>
      </c>
      <c r="J150" s="241"/>
      <c r="K150" s="147"/>
    </row>
    <row r="151" spans="1:11" customFormat="1" ht="39" customHeight="1" x14ac:dyDescent="0.2">
      <c r="A151" s="16">
        <v>1</v>
      </c>
      <c r="B151" s="17">
        <v>8</v>
      </c>
      <c r="C151" s="17">
        <v>5</v>
      </c>
      <c r="D151" s="17">
        <v>1</v>
      </c>
      <c r="E151" s="30" t="s">
        <v>224</v>
      </c>
      <c r="F151" s="49" t="s">
        <v>225</v>
      </c>
      <c r="G151" s="192">
        <v>15000000</v>
      </c>
      <c r="H151" s="253">
        <v>69527842</v>
      </c>
      <c r="I151" s="52"/>
      <c r="J151" s="5" t="s">
        <v>182</v>
      </c>
      <c r="K151" s="15"/>
    </row>
    <row r="152" spans="1:11" customFormat="1" ht="24.75" thickBot="1" x14ac:dyDescent="0.25">
      <c r="A152" s="7">
        <v>1</v>
      </c>
      <c r="B152" s="8">
        <v>8</v>
      </c>
      <c r="C152" s="8">
        <v>6</v>
      </c>
      <c r="D152" s="58"/>
      <c r="E152" s="114" t="s">
        <v>226</v>
      </c>
      <c r="F152" s="11"/>
      <c r="G152" s="59">
        <f>SUM(G153:G153)</f>
        <v>127000000</v>
      </c>
      <c r="H152" s="59">
        <f>SUM(H153:H153)</f>
        <v>117268829</v>
      </c>
      <c r="I152" s="13">
        <f>H152+G152</f>
        <v>244268829</v>
      </c>
      <c r="J152" s="241"/>
      <c r="K152" s="147"/>
    </row>
    <row r="153" spans="1:11" customFormat="1" ht="51.75" customHeight="1" x14ac:dyDescent="0.2">
      <c r="A153" s="16">
        <v>1</v>
      </c>
      <c r="B153" s="17">
        <v>8</v>
      </c>
      <c r="C153" s="17">
        <v>6</v>
      </c>
      <c r="D153" s="17">
        <v>1</v>
      </c>
      <c r="E153" s="30" t="s">
        <v>227</v>
      </c>
      <c r="F153" s="44" t="s">
        <v>228</v>
      </c>
      <c r="G153" s="192">
        <v>127000000</v>
      </c>
      <c r="H153" s="196">
        <v>117268829</v>
      </c>
      <c r="I153" s="52"/>
      <c r="J153" s="5" t="s">
        <v>182</v>
      </c>
      <c r="K153" s="15"/>
    </row>
    <row r="154" spans="1:11" customFormat="1" x14ac:dyDescent="0.2">
      <c r="A154" s="105">
        <v>1</v>
      </c>
      <c r="B154" s="106">
        <v>9</v>
      </c>
      <c r="C154" s="106"/>
      <c r="D154" s="106"/>
      <c r="E154" s="107" t="s">
        <v>229</v>
      </c>
      <c r="F154" s="109"/>
      <c r="G154" s="110">
        <f>G155+G160</f>
        <v>1422933227</v>
      </c>
      <c r="H154" s="110">
        <f>H155+H160</f>
        <v>68209024</v>
      </c>
      <c r="I154" s="111">
        <f>H154+G154</f>
        <v>1491142251</v>
      </c>
      <c r="J154" s="237"/>
      <c r="K154" s="147"/>
    </row>
    <row r="155" spans="1:11" customFormat="1" ht="30" customHeight="1" thickBot="1" x14ac:dyDescent="0.25">
      <c r="A155" s="7">
        <v>1</v>
      </c>
      <c r="B155" s="8">
        <v>9</v>
      </c>
      <c r="C155" s="8">
        <v>1</v>
      </c>
      <c r="D155" s="58"/>
      <c r="E155" s="9" t="s">
        <v>230</v>
      </c>
      <c r="F155" s="11"/>
      <c r="G155" s="59">
        <f>SUM(G156:G159)</f>
        <v>1257933227</v>
      </c>
      <c r="H155" s="59">
        <f>SUM(H156:H159)</f>
        <v>0</v>
      </c>
      <c r="I155" s="13">
        <f>H155+G155</f>
        <v>1257933227</v>
      </c>
      <c r="J155" s="241"/>
      <c r="K155" s="147"/>
    </row>
    <row r="156" spans="1:11" customFormat="1" ht="39" customHeight="1" x14ac:dyDescent="0.2">
      <c r="A156" s="16">
        <v>1</v>
      </c>
      <c r="B156" s="17">
        <v>9</v>
      </c>
      <c r="C156" s="17">
        <v>1</v>
      </c>
      <c r="D156" s="17">
        <v>1</v>
      </c>
      <c r="E156" s="30" t="s">
        <v>231</v>
      </c>
      <c r="F156" s="201" t="s">
        <v>232</v>
      </c>
      <c r="G156" s="206">
        <v>1257933227</v>
      </c>
      <c r="H156" s="62"/>
      <c r="I156" s="52"/>
      <c r="J156" s="5" t="s">
        <v>182</v>
      </c>
      <c r="K156" s="15"/>
    </row>
    <row r="157" spans="1:11" customFormat="1" ht="63.75" x14ac:dyDescent="0.2">
      <c r="A157" s="16">
        <v>1</v>
      </c>
      <c r="B157" s="17">
        <v>9</v>
      </c>
      <c r="C157" s="17">
        <v>1</v>
      </c>
      <c r="D157" s="17">
        <v>2</v>
      </c>
      <c r="E157" s="94" t="s">
        <v>233</v>
      </c>
      <c r="F157" s="202"/>
      <c r="G157" s="36"/>
      <c r="H157" s="23"/>
      <c r="I157" s="23"/>
      <c r="J157" s="14" t="s">
        <v>182</v>
      </c>
      <c r="K157" s="15" t="s">
        <v>234</v>
      </c>
    </row>
    <row r="158" spans="1:11" customFormat="1" ht="13.5" customHeight="1" x14ac:dyDescent="0.2">
      <c r="A158" s="16">
        <v>1</v>
      </c>
      <c r="B158" s="17">
        <v>9</v>
      </c>
      <c r="C158" s="17">
        <v>1</v>
      </c>
      <c r="D158" s="17">
        <v>3</v>
      </c>
      <c r="E158" s="19" t="s">
        <v>235</v>
      </c>
      <c r="F158" s="20"/>
      <c r="G158" s="21"/>
      <c r="H158" s="62"/>
      <c r="I158" s="52"/>
      <c r="J158" s="14" t="s">
        <v>182</v>
      </c>
      <c r="K158" s="15"/>
    </row>
    <row r="159" spans="1:11" customFormat="1" ht="13.5" customHeight="1" x14ac:dyDescent="0.2">
      <c r="A159" s="16">
        <v>1</v>
      </c>
      <c r="B159" s="17">
        <v>9</v>
      </c>
      <c r="C159" s="17">
        <v>1</v>
      </c>
      <c r="D159" s="17">
        <v>4</v>
      </c>
      <c r="E159" s="19" t="s">
        <v>236</v>
      </c>
      <c r="F159" s="20"/>
      <c r="G159" s="21"/>
      <c r="H159" s="62"/>
      <c r="I159" s="52"/>
      <c r="J159" s="14" t="s">
        <v>182</v>
      </c>
      <c r="K159" s="15"/>
    </row>
    <row r="160" spans="1:11" customFormat="1" ht="30" customHeight="1" thickBot="1" x14ac:dyDescent="0.25">
      <c r="A160" s="7">
        <v>1</v>
      </c>
      <c r="B160" s="8">
        <v>9</v>
      </c>
      <c r="C160" s="8">
        <v>2</v>
      </c>
      <c r="D160" s="58"/>
      <c r="E160" s="114" t="s">
        <v>237</v>
      </c>
      <c r="F160" s="11"/>
      <c r="G160" s="59">
        <f>SUM(G161:G162)</f>
        <v>165000000</v>
      </c>
      <c r="H160" s="59">
        <f>SUM(H161:H162)</f>
        <v>68209024</v>
      </c>
      <c r="I160" s="13">
        <f>H160+G160</f>
        <v>233209024</v>
      </c>
      <c r="J160" s="241"/>
      <c r="K160" s="147"/>
    </row>
    <row r="161" spans="1:11" customFormat="1" ht="39" customHeight="1" x14ac:dyDescent="0.2">
      <c r="A161" s="16">
        <v>1</v>
      </c>
      <c r="B161" s="17">
        <v>9</v>
      </c>
      <c r="C161" s="17">
        <v>2</v>
      </c>
      <c r="D161" s="17">
        <v>1</v>
      </c>
      <c r="E161" s="30" t="s">
        <v>238</v>
      </c>
      <c r="F161" s="35" t="s">
        <v>239</v>
      </c>
      <c r="G161" s="206">
        <v>165000000</v>
      </c>
      <c r="H161" s="251">
        <v>68209024</v>
      </c>
      <c r="I161" s="52"/>
      <c r="J161" s="5" t="s">
        <v>182</v>
      </c>
      <c r="K161" s="15"/>
    </row>
    <row r="162" spans="1:11" customFormat="1" ht="26.25" customHeight="1" x14ac:dyDescent="0.2">
      <c r="A162" s="16">
        <v>1</v>
      </c>
      <c r="B162" s="17">
        <v>9</v>
      </c>
      <c r="C162" s="17">
        <v>2</v>
      </c>
      <c r="D162" s="17">
        <v>2</v>
      </c>
      <c r="E162" s="19" t="s">
        <v>240</v>
      </c>
      <c r="F162" s="29"/>
      <c r="G162" s="36"/>
      <c r="H162" s="22"/>
      <c r="I162" s="52"/>
      <c r="J162" s="14" t="s">
        <v>182</v>
      </c>
      <c r="K162" s="15"/>
    </row>
    <row r="163" spans="1:11" customFormat="1" x14ac:dyDescent="0.2">
      <c r="A163" s="105">
        <v>1</v>
      </c>
      <c r="B163" s="106">
        <v>10</v>
      </c>
      <c r="C163" s="106"/>
      <c r="D163" s="106"/>
      <c r="E163" s="107" t="s">
        <v>241</v>
      </c>
      <c r="F163" s="109"/>
      <c r="G163" s="110">
        <f>G164</f>
        <v>0</v>
      </c>
      <c r="H163" s="111">
        <f>H164</f>
        <v>0</v>
      </c>
      <c r="I163" s="111">
        <f>H163+G163</f>
        <v>0</v>
      </c>
      <c r="J163" s="237"/>
      <c r="K163" s="147"/>
    </row>
    <row r="164" spans="1:11" customFormat="1" ht="26.25" customHeight="1" x14ac:dyDescent="0.2">
      <c r="A164" s="7">
        <v>1</v>
      </c>
      <c r="B164" s="8">
        <v>10</v>
      </c>
      <c r="C164" s="8">
        <v>1</v>
      </c>
      <c r="D164" s="58"/>
      <c r="E164" s="85" t="s">
        <v>242</v>
      </c>
      <c r="F164" s="11"/>
      <c r="G164" s="59">
        <f>SUM(G165:G170)</f>
        <v>0</v>
      </c>
      <c r="H164" s="59">
        <f>SUM(H165:H170)</f>
        <v>0</v>
      </c>
      <c r="I164" s="13">
        <f>H164+G164</f>
        <v>0</v>
      </c>
      <c r="J164" s="241"/>
      <c r="K164" s="147"/>
    </row>
    <row r="165" spans="1:11" customFormat="1" ht="26.25" hidden="1" customHeight="1" x14ac:dyDescent="0.2">
      <c r="A165" s="16">
        <v>1</v>
      </c>
      <c r="B165" s="17">
        <v>10</v>
      </c>
      <c r="C165" s="17">
        <v>1</v>
      </c>
      <c r="D165" s="17">
        <v>1</v>
      </c>
      <c r="E165" s="19" t="s">
        <v>243</v>
      </c>
      <c r="F165" s="20"/>
      <c r="G165" s="50"/>
      <c r="H165" s="51"/>
      <c r="I165" s="52"/>
      <c r="J165" s="5" t="s">
        <v>244</v>
      </c>
      <c r="K165" s="15"/>
    </row>
    <row r="166" spans="1:11" customFormat="1" ht="26.25" hidden="1" customHeight="1" x14ac:dyDescent="0.2">
      <c r="A166" s="16">
        <v>1</v>
      </c>
      <c r="B166" s="17">
        <v>10</v>
      </c>
      <c r="C166" s="17">
        <v>1</v>
      </c>
      <c r="D166" s="17">
        <v>2</v>
      </c>
      <c r="E166" s="19" t="s">
        <v>245</v>
      </c>
      <c r="F166" s="20"/>
      <c r="G166" s="50"/>
      <c r="H166" s="93"/>
      <c r="I166" s="52"/>
      <c r="J166" s="14" t="s">
        <v>244</v>
      </c>
      <c r="K166" s="15"/>
    </row>
    <row r="167" spans="1:11" customFormat="1" ht="26.25" hidden="1" customHeight="1" x14ac:dyDescent="0.2">
      <c r="A167" s="16">
        <v>1</v>
      </c>
      <c r="B167" s="17">
        <v>10</v>
      </c>
      <c r="C167" s="17">
        <v>1</v>
      </c>
      <c r="D167" s="17">
        <v>3</v>
      </c>
      <c r="E167" s="19" t="s">
        <v>246</v>
      </c>
      <c r="F167" s="20"/>
      <c r="G167" s="50"/>
      <c r="H167" s="51"/>
      <c r="I167" s="52"/>
      <c r="J167" s="14" t="s">
        <v>244</v>
      </c>
      <c r="K167" s="15"/>
    </row>
    <row r="168" spans="1:11" customFormat="1" ht="26.25" hidden="1" customHeight="1" x14ac:dyDescent="0.2">
      <c r="A168" s="16">
        <v>1</v>
      </c>
      <c r="B168" s="17">
        <v>10</v>
      </c>
      <c r="C168" s="17">
        <v>1</v>
      </c>
      <c r="D168" s="17">
        <v>4</v>
      </c>
      <c r="E168" s="19" t="s">
        <v>247</v>
      </c>
      <c r="F168" s="20"/>
      <c r="G168" s="50"/>
      <c r="H168" s="93"/>
      <c r="I168" s="52"/>
      <c r="J168" s="14" t="s">
        <v>244</v>
      </c>
      <c r="K168" s="15"/>
    </row>
    <row r="169" spans="1:11" customFormat="1" ht="26.25" hidden="1" customHeight="1" x14ac:dyDescent="0.2">
      <c r="A169" s="16">
        <v>1</v>
      </c>
      <c r="B169" s="17">
        <v>10</v>
      </c>
      <c r="C169" s="17">
        <v>1</v>
      </c>
      <c r="D169" s="17">
        <v>5</v>
      </c>
      <c r="E169" s="19" t="s">
        <v>248</v>
      </c>
      <c r="F169" s="20"/>
      <c r="G169" s="50"/>
      <c r="H169" s="51"/>
      <c r="I169" s="52"/>
      <c r="J169" s="14" t="s">
        <v>244</v>
      </c>
      <c r="K169" s="15"/>
    </row>
    <row r="170" spans="1:11" customFormat="1" ht="12" hidden="1" customHeight="1" x14ac:dyDescent="0.2">
      <c r="A170" s="16">
        <v>1</v>
      </c>
      <c r="B170" s="17">
        <v>10</v>
      </c>
      <c r="C170" s="17">
        <v>1</v>
      </c>
      <c r="D170" s="17">
        <v>6</v>
      </c>
      <c r="E170" s="19" t="s">
        <v>245</v>
      </c>
      <c r="F170" s="20"/>
      <c r="G170" s="50"/>
      <c r="H170" s="93"/>
      <c r="I170" s="52"/>
      <c r="J170" s="219" t="s">
        <v>244</v>
      </c>
      <c r="K170" s="15"/>
    </row>
    <row r="171" spans="1:11" customFormat="1" x14ac:dyDescent="0.2">
      <c r="A171" s="308" t="s">
        <v>5</v>
      </c>
      <c r="B171" s="308" t="s">
        <v>6</v>
      </c>
      <c r="C171" s="308" t="s">
        <v>7</v>
      </c>
      <c r="D171" s="308" t="s">
        <v>8</v>
      </c>
      <c r="E171" s="309" t="s">
        <v>9</v>
      </c>
      <c r="F171" s="310"/>
      <c r="G171" s="311"/>
      <c r="H171" s="311"/>
      <c r="I171" s="312"/>
      <c r="J171" s="238"/>
      <c r="K171" s="147"/>
    </row>
    <row r="172" spans="1:11" customFormat="1" ht="38.25" x14ac:dyDescent="0.2">
      <c r="A172" s="313">
        <v>2</v>
      </c>
      <c r="B172" s="313"/>
      <c r="C172" s="313"/>
      <c r="D172" s="313"/>
      <c r="E172" s="314" t="s">
        <v>249</v>
      </c>
      <c r="F172" s="321" t="s">
        <v>10</v>
      </c>
      <c r="G172" s="315" t="s">
        <v>11</v>
      </c>
      <c r="H172" s="315" t="s">
        <v>12</v>
      </c>
      <c r="I172" s="322" t="s">
        <v>13</v>
      </c>
      <c r="J172" s="323" t="s">
        <v>14</v>
      </c>
      <c r="K172" s="147"/>
    </row>
    <row r="173" spans="1:11" customFormat="1" ht="25.5" x14ac:dyDescent="0.2">
      <c r="A173" s="105">
        <v>2</v>
      </c>
      <c r="B173" s="106">
        <v>1</v>
      </c>
      <c r="C173" s="106"/>
      <c r="D173" s="106"/>
      <c r="E173" s="107" t="s">
        <v>250</v>
      </c>
      <c r="F173" s="165"/>
      <c r="G173" s="110">
        <f>G174+G178+G180</f>
        <v>136000000</v>
      </c>
      <c r="H173" s="110">
        <f>H174+H178+H180</f>
        <v>290000000</v>
      </c>
      <c r="I173" s="111">
        <f>H173+G173</f>
        <v>426000000</v>
      </c>
      <c r="J173" s="237"/>
      <c r="K173" s="147"/>
    </row>
    <row r="174" spans="1:11" customFormat="1" ht="27.75" customHeight="1" x14ac:dyDescent="0.2">
      <c r="A174" s="7">
        <v>2</v>
      </c>
      <c r="B174" s="8">
        <v>1</v>
      </c>
      <c r="C174" s="8">
        <v>1</v>
      </c>
      <c r="D174" s="58"/>
      <c r="E174" s="85" t="s">
        <v>251</v>
      </c>
      <c r="F174" s="42"/>
      <c r="G174" s="77">
        <f>SUM(G175:G177)</f>
        <v>0</v>
      </c>
      <c r="H174" s="77">
        <f>SUM(H175:H177)</f>
        <v>210000000</v>
      </c>
      <c r="I174" s="72">
        <f>H174+G174</f>
        <v>210000000</v>
      </c>
      <c r="J174" s="254"/>
      <c r="K174" s="147"/>
    </row>
    <row r="175" spans="1:11" customFormat="1" ht="39" customHeight="1" x14ac:dyDescent="0.2">
      <c r="A175" s="16">
        <v>2</v>
      </c>
      <c r="B175" s="17">
        <v>1</v>
      </c>
      <c r="C175" s="17">
        <v>1</v>
      </c>
      <c r="D175" s="17">
        <v>1</v>
      </c>
      <c r="E175" s="19" t="s">
        <v>252</v>
      </c>
      <c r="F175" s="199" t="s">
        <v>253</v>
      </c>
      <c r="G175" s="36"/>
      <c r="H175" s="218">
        <v>210000000</v>
      </c>
      <c r="I175" s="130"/>
      <c r="J175" s="19" t="s">
        <v>254</v>
      </c>
      <c r="K175" s="15" t="s">
        <v>255</v>
      </c>
    </row>
    <row r="176" spans="1:11" s="38" customFormat="1" x14ac:dyDescent="0.2">
      <c r="A176" s="32">
        <v>2</v>
      </c>
      <c r="B176" s="33">
        <v>1</v>
      </c>
      <c r="C176" s="33">
        <v>1</v>
      </c>
      <c r="D176" s="33">
        <v>2</v>
      </c>
      <c r="E176" s="19" t="s">
        <v>256</v>
      </c>
      <c r="F176" s="259"/>
      <c r="G176" s="22"/>
      <c r="H176" s="22"/>
      <c r="I176" s="68"/>
      <c r="J176" s="19" t="s">
        <v>254</v>
      </c>
      <c r="K176" s="15" t="s">
        <v>255</v>
      </c>
    </row>
    <row r="177" spans="1:11" s="38" customFormat="1" ht="13.5" customHeight="1" x14ac:dyDescent="0.2">
      <c r="A177" s="32">
        <v>2</v>
      </c>
      <c r="B177" s="33">
        <v>1</v>
      </c>
      <c r="C177" s="33">
        <v>1</v>
      </c>
      <c r="D177" s="33">
        <v>3</v>
      </c>
      <c r="E177" s="19" t="s">
        <v>257</v>
      </c>
      <c r="F177" s="259"/>
      <c r="G177" s="191"/>
      <c r="H177" s="68"/>
      <c r="I177" s="68"/>
      <c r="J177" s="19" t="s">
        <v>254</v>
      </c>
      <c r="K177" s="15" t="s">
        <v>255</v>
      </c>
    </row>
    <row r="178" spans="1:11" s="99" customFormat="1" x14ac:dyDescent="0.2">
      <c r="A178" s="96">
        <v>2</v>
      </c>
      <c r="B178" s="97">
        <v>1</v>
      </c>
      <c r="C178" s="97">
        <v>2</v>
      </c>
      <c r="D178" s="98"/>
      <c r="E178" s="295" t="s">
        <v>258</v>
      </c>
      <c r="F178" s="255"/>
      <c r="G178" s="256">
        <f>SUM(G179:G179)</f>
        <v>136000000</v>
      </c>
      <c r="H178" s="256">
        <f>SUM(H179:H179)</f>
        <v>80000000</v>
      </c>
      <c r="I178" s="257">
        <f>H178+G178</f>
        <v>216000000</v>
      </c>
      <c r="J178" s="258"/>
      <c r="K178" s="231"/>
    </row>
    <row r="179" spans="1:11" customFormat="1" ht="39" customHeight="1" x14ac:dyDescent="0.2">
      <c r="A179" s="16">
        <v>2</v>
      </c>
      <c r="B179" s="17">
        <v>1</v>
      </c>
      <c r="C179" s="17">
        <v>2</v>
      </c>
      <c r="D179" s="73">
        <v>1</v>
      </c>
      <c r="E179" s="19" t="s">
        <v>259</v>
      </c>
      <c r="F179" s="95" t="s">
        <v>260</v>
      </c>
      <c r="G179" s="211">
        <v>136000000</v>
      </c>
      <c r="H179" s="260">
        <v>80000000</v>
      </c>
      <c r="I179" s="52"/>
      <c r="J179" s="5" t="s">
        <v>254</v>
      </c>
      <c r="K179" s="15"/>
    </row>
    <row r="180" spans="1:11" customFormat="1" ht="27.75" customHeight="1" x14ac:dyDescent="0.2">
      <c r="A180" s="7">
        <v>2</v>
      </c>
      <c r="B180" s="8">
        <v>1</v>
      </c>
      <c r="C180" s="8">
        <v>3</v>
      </c>
      <c r="D180" s="58"/>
      <c r="E180" s="10" t="s">
        <v>261</v>
      </c>
      <c r="F180" s="11"/>
      <c r="G180" s="59">
        <f>SUM(G181:G181)</f>
        <v>0</v>
      </c>
      <c r="H180" s="59">
        <f>SUM(H181:H181)</f>
        <v>0</v>
      </c>
      <c r="I180" s="13">
        <f>H180+G180</f>
        <v>0</v>
      </c>
      <c r="J180" s="241"/>
      <c r="K180" s="147"/>
    </row>
    <row r="181" spans="1:11" customFormat="1" hidden="1" x14ac:dyDescent="0.2">
      <c r="A181" s="16">
        <v>2</v>
      </c>
      <c r="B181" s="17">
        <v>1</v>
      </c>
      <c r="C181" s="17">
        <v>3</v>
      </c>
      <c r="D181" s="73">
        <v>1</v>
      </c>
      <c r="E181" s="19" t="s">
        <v>262</v>
      </c>
      <c r="F181" s="179"/>
      <c r="G181" s="36"/>
      <c r="H181" s="269"/>
      <c r="I181" s="52"/>
      <c r="J181" s="5" t="s">
        <v>161</v>
      </c>
      <c r="K181" s="15" t="s">
        <v>254</v>
      </c>
    </row>
    <row r="182" spans="1:11" customFormat="1" x14ac:dyDescent="0.2">
      <c r="A182" s="120">
        <v>2</v>
      </c>
      <c r="B182" s="121">
        <v>2</v>
      </c>
      <c r="C182" s="121"/>
      <c r="D182" s="122"/>
      <c r="E182" s="292" t="s">
        <v>263</v>
      </c>
      <c r="F182" s="293"/>
      <c r="G182" s="294">
        <f>G183</f>
        <v>300000000</v>
      </c>
      <c r="H182" s="124">
        <f>H183</f>
        <v>637703597</v>
      </c>
      <c r="I182" s="124">
        <f>H182+G182</f>
        <v>937703597</v>
      </c>
      <c r="J182" s="241"/>
      <c r="K182" s="147"/>
    </row>
    <row r="183" spans="1:11" customFormat="1" ht="23.25" customHeight="1" thickBot="1" x14ac:dyDescent="0.25">
      <c r="A183" s="7">
        <v>2</v>
      </c>
      <c r="B183" s="8">
        <v>2</v>
      </c>
      <c r="C183" s="8">
        <v>1</v>
      </c>
      <c r="D183" s="58"/>
      <c r="E183" s="9" t="s">
        <v>264</v>
      </c>
      <c r="F183" s="11"/>
      <c r="G183" s="59">
        <f>SUM(G184:G185)</f>
        <v>300000000</v>
      </c>
      <c r="H183" s="59">
        <f>SUM(H184:H185)</f>
        <v>637703597</v>
      </c>
      <c r="I183" s="13">
        <f>H183+G183</f>
        <v>937703597</v>
      </c>
      <c r="J183" s="241"/>
      <c r="K183" s="147"/>
    </row>
    <row r="184" spans="1:11" customFormat="1" ht="39" customHeight="1" x14ac:dyDescent="0.2">
      <c r="A184" s="16">
        <v>2</v>
      </c>
      <c r="B184" s="17">
        <v>2</v>
      </c>
      <c r="C184" s="17">
        <v>1</v>
      </c>
      <c r="D184" s="73">
        <v>1</v>
      </c>
      <c r="E184" s="30" t="s">
        <v>265</v>
      </c>
      <c r="F184" s="35" t="s">
        <v>266</v>
      </c>
      <c r="G184" s="213">
        <v>300000000</v>
      </c>
      <c r="H184" s="260">
        <v>637703597</v>
      </c>
      <c r="I184" s="52"/>
      <c r="J184" s="5" t="s">
        <v>2</v>
      </c>
      <c r="K184" s="15"/>
    </row>
    <row r="185" spans="1:11" customFormat="1" ht="13.5" customHeight="1" x14ac:dyDescent="0.2">
      <c r="A185" s="16">
        <v>2</v>
      </c>
      <c r="B185" s="17">
        <v>2</v>
      </c>
      <c r="C185" s="17">
        <v>1</v>
      </c>
      <c r="D185" s="73">
        <v>2</v>
      </c>
      <c r="E185" s="19" t="s">
        <v>267</v>
      </c>
      <c r="F185" s="29"/>
      <c r="G185" s="27"/>
      <c r="H185" s="23"/>
      <c r="I185" s="52"/>
      <c r="J185" s="14" t="s">
        <v>2</v>
      </c>
      <c r="K185" s="15"/>
    </row>
    <row r="186" spans="1:11" customFormat="1" ht="25.5" x14ac:dyDescent="0.2">
      <c r="A186" s="120">
        <v>2</v>
      </c>
      <c r="B186" s="121">
        <v>3</v>
      </c>
      <c r="C186" s="121"/>
      <c r="D186" s="122"/>
      <c r="E186" s="292" t="s">
        <v>268</v>
      </c>
      <c r="F186" s="293"/>
      <c r="G186" s="294">
        <f>G187+G189+G191+G194+G196</f>
        <v>12820840458</v>
      </c>
      <c r="H186" s="294">
        <f>H187+H189+H191+H194+H196</f>
        <v>0</v>
      </c>
      <c r="I186" s="124">
        <f>H186+G186</f>
        <v>12820840458</v>
      </c>
      <c r="J186" s="198"/>
      <c r="K186" s="147"/>
    </row>
    <row r="187" spans="1:11" customFormat="1" ht="27.75" customHeight="1" x14ac:dyDescent="0.2">
      <c r="A187" s="7">
        <v>2</v>
      </c>
      <c r="B187" s="8">
        <v>3</v>
      </c>
      <c r="C187" s="8">
        <v>1</v>
      </c>
      <c r="D187" s="58"/>
      <c r="E187" s="85" t="s">
        <v>269</v>
      </c>
      <c r="F187" s="11"/>
      <c r="G187" s="59">
        <f>G188</f>
        <v>9870413020</v>
      </c>
      <c r="H187" s="13">
        <f>H188</f>
        <v>0</v>
      </c>
      <c r="I187" s="13">
        <f>H187+G187</f>
        <v>9870413020</v>
      </c>
      <c r="J187" s="198"/>
      <c r="K187" s="147"/>
    </row>
    <row r="188" spans="1:11" s="38" customFormat="1" ht="51" x14ac:dyDescent="0.2">
      <c r="A188" s="32">
        <v>2</v>
      </c>
      <c r="B188" s="33">
        <v>3</v>
      </c>
      <c r="C188" s="33">
        <v>1</v>
      </c>
      <c r="D188" s="55">
        <v>1</v>
      </c>
      <c r="E188" s="19" t="s">
        <v>270</v>
      </c>
      <c r="F188" s="49" t="s">
        <v>271</v>
      </c>
      <c r="G188" s="205">
        <v>9870413020</v>
      </c>
      <c r="H188" s="62"/>
      <c r="I188" s="23"/>
      <c r="J188" s="5" t="s">
        <v>272</v>
      </c>
      <c r="K188" s="37"/>
    </row>
    <row r="189" spans="1:11" customFormat="1" ht="27.75" customHeight="1" x14ac:dyDescent="0.2">
      <c r="A189" s="7">
        <v>2</v>
      </c>
      <c r="B189" s="8">
        <v>3</v>
      </c>
      <c r="C189" s="8">
        <v>2</v>
      </c>
      <c r="D189" s="58"/>
      <c r="E189" s="166" t="s">
        <v>273</v>
      </c>
      <c r="F189" s="42"/>
      <c r="G189" s="77">
        <f>SUM(G190:G190)</f>
        <v>1082345998</v>
      </c>
      <c r="H189" s="77">
        <f>SUM(H190:H190)</f>
        <v>0</v>
      </c>
      <c r="I189" s="72">
        <f>H189+G189</f>
        <v>1082345998</v>
      </c>
      <c r="J189" s="198"/>
      <c r="K189" s="147"/>
    </row>
    <row r="190" spans="1:11" s="38" customFormat="1" ht="38.25" x14ac:dyDescent="0.2">
      <c r="A190" s="203">
        <v>2</v>
      </c>
      <c r="B190" s="204">
        <v>3</v>
      </c>
      <c r="C190" s="204">
        <v>2</v>
      </c>
      <c r="D190" s="88">
        <v>1</v>
      </c>
      <c r="E190" s="19" t="s">
        <v>274</v>
      </c>
      <c r="F190" s="35" t="s">
        <v>276</v>
      </c>
      <c r="G190" s="206">
        <v>1082345998</v>
      </c>
      <c r="H190" s="90"/>
      <c r="I190" s="68"/>
      <c r="J190" s="5" t="s">
        <v>275</v>
      </c>
      <c r="K190" s="46" t="s">
        <v>182</v>
      </c>
    </row>
    <row r="191" spans="1:11" customFormat="1" ht="27.75" customHeight="1" x14ac:dyDescent="0.2">
      <c r="A191" s="172">
        <v>2</v>
      </c>
      <c r="B191" s="173">
        <v>3</v>
      </c>
      <c r="C191" s="173">
        <v>3</v>
      </c>
      <c r="D191" s="113"/>
      <c r="E191" s="10" t="s">
        <v>277</v>
      </c>
      <c r="F191" s="10"/>
      <c r="G191" s="76">
        <f>SUM(G192:G193)</f>
        <v>1286796768</v>
      </c>
      <c r="H191" s="76">
        <f>SUM(H192:H193)</f>
        <v>0</v>
      </c>
      <c r="I191" s="135">
        <f>H191+G191</f>
        <v>1286796768</v>
      </c>
      <c r="J191" s="198"/>
      <c r="K191" s="147"/>
    </row>
    <row r="192" spans="1:11" s="38" customFormat="1" ht="39" customHeight="1" x14ac:dyDescent="0.2">
      <c r="A192" s="203">
        <v>2</v>
      </c>
      <c r="B192" s="204">
        <v>3</v>
      </c>
      <c r="C192" s="204">
        <v>3</v>
      </c>
      <c r="D192" s="88">
        <v>1</v>
      </c>
      <c r="E192" s="71" t="s">
        <v>278</v>
      </c>
      <c r="F192" s="289" t="s">
        <v>279</v>
      </c>
      <c r="G192" s="290">
        <v>75000000</v>
      </c>
      <c r="H192" s="79"/>
      <c r="I192" s="80"/>
      <c r="J192" s="5" t="s">
        <v>275</v>
      </c>
      <c r="K192" s="37" t="s">
        <v>280</v>
      </c>
    </row>
    <row r="193" spans="1:11" s="38" customFormat="1" ht="51" x14ac:dyDescent="0.2">
      <c r="A193" s="101">
        <v>2</v>
      </c>
      <c r="B193" s="101">
        <v>3</v>
      </c>
      <c r="C193" s="101">
        <v>3</v>
      </c>
      <c r="D193" s="33">
        <v>2</v>
      </c>
      <c r="E193" s="19" t="s">
        <v>281</v>
      </c>
      <c r="F193" s="35" t="s">
        <v>375</v>
      </c>
      <c r="G193" s="284">
        <v>1211796768</v>
      </c>
      <c r="H193" s="62"/>
      <c r="I193" s="23"/>
      <c r="J193" s="14" t="s">
        <v>275</v>
      </c>
      <c r="K193" s="37" t="s">
        <v>282</v>
      </c>
    </row>
    <row r="194" spans="1:11" customFormat="1" ht="27.75" customHeight="1" x14ac:dyDescent="0.2">
      <c r="A194" s="172">
        <v>2</v>
      </c>
      <c r="B194" s="173">
        <v>3</v>
      </c>
      <c r="C194" s="173">
        <v>4</v>
      </c>
      <c r="D194" s="113"/>
      <c r="E194" s="166" t="s">
        <v>283</v>
      </c>
      <c r="F194" s="42"/>
      <c r="G194" s="77">
        <f>SUM(G195:G195)</f>
        <v>40000000</v>
      </c>
      <c r="H194" s="72">
        <f>H195</f>
        <v>0</v>
      </c>
      <c r="I194" s="72">
        <f>H194+G194</f>
        <v>40000000</v>
      </c>
      <c r="J194" s="198"/>
      <c r="K194" s="147"/>
    </row>
    <row r="195" spans="1:11" s="38" customFormat="1" ht="39" customHeight="1" x14ac:dyDescent="0.2">
      <c r="A195" s="203">
        <v>2</v>
      </c>
      <c r="B195" s="204">
        <v>3</v>
      </c>
      <c r="C195" s="204">
        <v>4</v>
      </c>
      <c r="D195" s="88">
        <v>1</v>
      </c>
      <c r="E195" s="19" t="s">
        <v>284</v>
      </c>
      <c r="F195" s="35" t="s">
        <v>285</v>
      </c>
      <c r="G195" s="214">
        <v>40000000</v>
      </c>
      <c r="H195" s="90"/>
      <c r="I195" s="68"/>
      <c r="J195" s="5" t="s">
        <v>275</v>
      </c>
      <c r="K195" s="37"/>
    </row>
    <row r="196" spans="1:11" customFormat="1" ht="27.75" customHeight="1" x14ac:dyDescent="0.2">
      <c r="A196" s="172">
        <v>2</v>
      </c>
      <c r="B196" s="173">
        <v>3</v>
      </c>
      <c r="C196" s="173">
        <v>5</v>
      </c>
      <c r="D196" s="113"/>
      <c r="E196" s="10" t="s">
        <v>286</v>
      </c>
      <c r="F196" s="10"/>
      <c r="G196" s="76">
        <f>SUM(G197:G197)</f>
        <v>541284672</v>
      </c>
      <c r="H196" s="76">
        <f>SUM(H197:H197)</f>
        <v>0</v>
      </c>
      <c r="I196" s="135">
        <f>H196+G196</f>
        <v>541284672</v>
      </c>
      <c r="J196" s="198"/>
      <c r="K196" s="147"/>
    </row>
    <row r="197" spans="1:11" s="38" customFormat="1" ht="25.5" x14ac:dyDescent="0.2">
      <c r="A197" s="100">
        <v>2</v>
      </c>
      <c r="B197" s="101">
        <v>3</v>
      </c>
      <c r="C197" s="101">
        <v>5</v>
      </c>
      <c r="D197" s="55">
        <v>1</v>
      </c>
      <c r="E197" s="19" t="s">
        <v>287</v>
      </c>
      <c r="F197" s="35" t="s">
        <v>288</v>
      </c>
      <c r="G197" s="206">
        <v>541284672</v>
      </c>
      <c r="H197" s="89"/>
      <c r="I197" s="80"/>
      <c r="J197" s="5" t="s">
        <v>275</v>
      </c>
      <c r="K197" s="37"/>
    </row>
    <row r="198" spans="1:11" customFormat="1" ht="25.5" x14ac:dyDescent="0.2">
      <c r="A198" s="120">
        <v>2</v>
      </c>
      <c r="B198" s="121">
        <v>4</v>
      </c>
      <c r="C198" s="121"/>
      <c r="D198" s="121"/>
      <c r="E198" s="108" t="s">
        <v>289</v>
      </c>
      <c r="F198" s="108"/>
      <c r="G198" s="291">
        <f>G199</f>
        <v>0</v>
      </c>
      <c r="H198" s="291">
        <f>H199</f>
        <v>0</v>
      </c>
      <c r="I198" s="124">
        <f>H198+G198</f>
        <v>0</v>
      </c>
      <c r="J198" s="241"/>
      <c r="K198" s="147"/>
    </row>
    <row r="199" spans="1:11" customFormat="1" ht="13.5" thickBot="1" x14ac:dyDescent="0.25">
      <c r="A199" s="7">
        <v>2</v>
      </c>
      <c r="B199" s="8">
        <v>4</v>
      </c>
      <c r="C199" s="8">
        <v>1</v>
      </c>
      <c r="D199" s="58"/>
      <c r="E199" s="103" t="s">
        <v>290</v>
      </c>
      <c r="F199" s="104"/>
      <c r="G199" s="59"/>
      <c r="H199" s="13"/>
      <c r="I199" s="13">
        <f>H199+G199</f>
        <v>0</v>
      </c>
      <c r="J199" s="198"/>
      <c r="K199" s="147">
        <v>15</v>
      </c>
    </row>
    <row r="200" spans="1:11" s="38" customFormat="1" ht="25.5" hidden="1" customHeight="1" thickBot="1" x14ac:dyDescent="0.25">
      <c r="A200" s="32">
        <v>2</v>
      </c>
      <c r="B200" s="33">
        <v>4</v>
      </c>
      <c r="C200" s="33">
        <v>1</v>
      </c>
      <c r="D200" s="55">
        <v>1</v>
      </c>
      <c r="E200" s="18" t="s">
        <v>291</v>
      </c>
      <c r="F200" s="20"/>
      <c r="G200" s="21"/>
      <c r="H200" s="62"/>
      <c r="I200" s="23"/>
      <c r="J200" s="5" t="s">
        <v>292</v>
      </c>
      <c r="K200" s="37"/>
    </row>
    <row r="201" spans="1:11" customFormat="1" x14ac:dyDescent="0.2">
      <c r="A201" s="308" t="s">
        <v>5</v>
      </c>
      <c r="B201" s="308" t="s">
        <v>6</v>
      </c>
      <c r="C201" s="308" t="s">
        <v>7</v>
      </c>
      <c r="D201" s="308" t="s">
        <v>8</v>
      </c>
      <c r="E201" s="328" t="s">
        <v>9</v>
      </c>
      <c r="F201" s="329"/>
      <c r="G201" s="330"/>
      <c r="H201" s="331"/>
      <c r="I201" s="332"/>
      <c r="J201" s="324"/>
      <c r="K201" s="147"/>
    </row>
    <row r="202" spans="1:11" customFormat="1" ht="38.25" x14ac:dyDescent="0.2">
      <c r="A202" s="313">
        <v>3</v>
      </c>
      <c r="B202" s="326"/>
      <c r="C202" s="326"/>
      <c r="D202" s="326"/>
      <c r="E202" s="314" t="s">
        <v>293</v>
      </c>
      <c r="F202" s="321" t="s">
        <v>10</v>
      </c>
      <c r="G202" s="315" t="s">
        <v>11</v>
      </c>
      <c r="H202" s="315" t="s">
        <v>12</v>
      </c>
      <c r="I202" s="327" t="s">
        <v>13</v>
      </c>
      <c r="J202" s="323" t="s">
        <v>14</v>
      </c>
      <c r="K202" s="147"/>
    </row>
    <row r="203" spans="1:11" s="112" customFormat="1" ht="25.5" x14ac:dyDescent="0.2">
      <c r="A203" s="105">
        <v>3</v>
      </c>
      <c r="B203" s="106">
        <v>1</v>
      </c>
      <c r="C203" s="106"/>
      <c r="D203" s="106"/>
      <c r="E203" s="107" t="s">
        <v>294</v>
      </c>
      <c r="F203" s="165"/>
      <c r="G203" s="110">
        <f>G204+G206</f>
        <v>181114914</v>
      </c>
      <c r="H203" s="110">
        <f>H204+H206</f>
        <v>119614304</v>
      </c>
      <c r="I203" s="111">
        <f>H203+G203</f>
        <v>300729218</v>
      </c>
      <c r="J203" s="325"/>
      <c r="K203" s="232"/>
    </row>
    <row r="204" spans="1:11" s="117" customFormat="1" ht="24" x14ac:dyDescent="0.2">
      <c r="A204" s="7">
        <v>3</v>
      </c>
      <c r="B204" s="8">
        <v>1</v>
      </c>
      <c r="C204" s="8">
        <v>1</v>
      </c>
      <c r="D204" s="113"/>
      <c r="E204" s="166" t="s">
        <v>295</v>
      </c>
      <c r="F204" s="11"/>
      <c r="G204" s="115">
        <f>SUM(G205:G205)</f>
        <v>181113914</v>
      </c>
      <c r="H204" s="115">
        <f>SUM(H205:H205)</f>
        <v>119614304</v>
      </c>
      <c r="I204" s="116">
        <f>H204+G204</f>
        <v>300728218</v>
      </c>
      <c r="J204" s="242"/>
      <c r="K204" s="233"/>
    </row>
    <row r="205" spans="1:11" s="25" customFormat="1" ht="39.75" customHeight="1" x14ac:dyDescent="0.2">
      <c r="A205" s="16">
        <v>3</v>
      </c>
      <c r="B205" s="17">
        <v>1</v>
      </c>
      <c r="C205" s="17">
        <v>1</v>
      </c>
      <c r="D205" s="118">
        <v>1</v>
      </c>
      <c r="E205" s="19" t="s">
        <v>296</v>
      </c>
      <c r="F205" s="35" t="s">
        <v>297</v>
      </c>
      <c r="G205" s="206">
        <v>181113914</v>
      </c>
      <c r="H205" s="197">
        <v>119614304</v>
      </c>
      <c r="I205" s="119"/>
      <c r="J205" s="5" t="s">
        <v>26</v>
      </c>
      <c r="K205" s="24" t="s">
        <v>298</v>
      </c>
    </row>
    <row r="206" spans="1:11" s="117" customFormat="1" ht="25.5" customHeight="1" x14ac:dyDescent="0.2">
      <c r="A206" s="7">
        <v>3</v>
      </c>
      <c r="B206" s="8">
        <v>1</v>
      </c>
      <c r="C206" s="8">
        <v>2</v>
      </c>
      <c r="D206" s="58"/>
      <c r="E206" s="166" t="s">
        <v>299</v>
      </c>
      <c r="F206" s="11"/>
      <c r="G206" s="59">
        <f>SUM(G207:G207)</f>
        <v>1000</v>
      </c>
      <c r="H206" s="59">
        <f>SUM(H207:H207)</f>
        <v>0</v>
      </c>
      <c r="I206" s="13">
        <f>H206+G206</f>
        <v>1000</v>
      </c>
      <c r="J206" s="243"/>
      <c r="K206" s="233">
        <v>70</v>
      </c>
    </row>
    <row r="207" spans="1:11" s="25" customFormat="1" ht="38.25" customHeight="1" x14ac:dyDescent="0.2">
      <c r="A207" s="16">
        <v>3</v>
      </c>
      <c r="B207" s="17">
        <v>1</v>
      </c>
      <c r="C207" s="17">
        <v>2</v>
      </c>
      <c r="D207" s="73">
        <v>1</v>
      </c>
      <c r="E207" s="19" t="s">
        <v>300</v>
      </c>
      <c r="F207" s="35" t="s">
        <v>301</v>
      </c>
      <c r="G207" s="212">
        <v>1000</v>
      </c>
      <c r="H207" s="51"/>
      <c r="I207" s="52"/>
      <c r="J207" s="5" t="s">
        <v>26</v>
      </c>
      <c r="K207" s="24" t="s">
        <v>302</v>
      </c>
    </row>
    <row r="208" spans="1:11" s="112" customFormat="1" ht="25.5" x14ac:dyDescent="0.2">
      <c r="A208" s="120">
        <v>3</v>
      </c>
      <c r="B208" s="121">
        <v>2</v>
      </c>
      <c r="C208" s="121"/>
      <c r="D208" s="122"/>
      <c r="E208" s="107" t="s">
        <v>303</v>
      </c>
      <c r="F208" s="109"/>
      <c r="G208" s="123">
        <f>G209+G215+G217</f>
        <v>321609506</v>
      </c>
      <c r="H208" s="123">
        <f>H209+H215+H217</f>
        <v>510000200</v>
      </c>
      <c r="I208" s="124">
        <f>H208+G208</f>
        <v>831609706</v>
      </c>
      <c r="J208" s="244"/>
      <c r="K208" s="232"/>
    </row>
    <row r="209" spans="1:12" s="117" customFormat="1" ht="28.5" customHeight="1" thickBot="1" x14ac:dyDescent="0.25">
      <c r="A209" s="7">
        <v>3</v>
      </c>
      <c r="B209" s="8">
        <v>2</v>
      </c>
      <c r="C209" s="8">
        <v>1</v>
      </c>
      <c r="D209" s="58"/>
      <c r="E209" s="9" t="s">
        <v>304</v>
      </c>
      <c r="F209" s="11"/>
      <c r="G209" s="59">
        <f>SUM(G210:G214)</f>
        <v>121609506</v>
      </c>
      <c r="H209" s="59">
        <f>SUM(H210:H214)</f>
        <v>510000200</v>
      </c>
      <c r="I209" s="13">
        <f>G209+H209</f>
        <v>631609706</v>
      </c>
      <c r="J209" s="243"/>
      <c r="K209" s="233">
        <v>8</v>
      </c>
    </row>
    <row r="210" spans="1:12" s="25" customFormat="1" ht="51" x14ac:dyDescent="0.2">
      <c r="A210" s="16">
        <v>3</v>
      </c>
      <c r="B210" s="17">
        <v>2</v>
      </c>
      <c r="C210" s="17">
        <v>1</v>
      </c>
      <c r="D210" s="73">
        <v>1</v>
      </c>
      <c r="E210" s="30" t="s">
        <v>305</v>
      </c>
      <c r="F210" s="35" t="s">
        <v>389</v>
      </c>
      <c r="G210" s="45">
        <v>121609506</v>
      </c>
      <c r="H210" s="51"/>
      <c r="I210" s="52"/>
      <c r="J210" s="236" t="s">
        <v>182</v>
      </c>
      <c r="K210" s="19" t="s">
        <v>26</v>
      </c>
    </row>
    <row r="211" spans="1:12" s="25" customFormat="1" ht="51.75" customHeight="1" x14ac:dyDescent="0.2">
      <c r="A211" s="16">
        <v>3</v>
      </c>
      <c r="B211" s="17">
        <v>2</v>
      </c>
      <c r="C211" s="17">
        <v>1</v>
      </c>
      <c r="D211" s="73">
        <v>1</v>
      </c>
      <c r="E211" s="19" t="s">
        <v>305</v>
      </c>
      <c r="F211" s="35" t="s">
        <v>391</v>
      </c>
      <c r="G211" s="140"/>
      <c r="H211" s="197">
        <v>150000100</v>
      </c>
      <c r="J211" s="14" t="s">
        <v>26</v>
      </c>
      <c r="K211" s="19" t="s">
        <v>26</v>
      </c>
      <c r="L211" s="125" t="s">
        <v>307</v>
      </c>
    </row>
    <row r="212" spans="1:12" s="25" customFormat="1" x14ac:dyDescent="0.2">
      <c r="A212" s="16"/>
      <c r="B212" s="17"/>
      <c r="C212" s="17"/>
      <c r="D212" s="73"/>
      <c r="E212" s="19" t="s">
        <v>1</v>
      </c>
      <c r="F212" s="29"/>
      <c r="G212" s="140"/>
      <c r="H212" s="197">
        <v>255000100</v>
      </c>
      <c r="I212" s="52"/>
      <c r="J212" s="14" t="s">
        <v>26</v>
      </c>
      <c r="K212" s="19"/>
      <c r="L212" s="125"/>
    </row>
    <row r="213" spans="1:12" s="25" customFormat="1" x14ac:dyDescent="0.2">
      <c r="A213" s="16"/>
      <c r="B213" s="17"/>
      <c r="C213" s="17"/>
      <c r="D213" s="73"/>
      <c r="E213" s="19" t="s">
        <v>0</v>
      </c>
      <c r="F213" s="29"/>
      <c r="G213" s="267"/>
      <c r="H213" s="265">
        <v>80000000</v>
      </c>
      <c r="I213" s="52"/>
      <c r="J213" s="14" t="s">
        <v>26</v>
      </c>
      <c r="K213" s="19"/>
      <c r="L213" s="125"/>
    </row>
    <row r="214" spans="1:12" s="25" customFormat="1" ht="25.5" x14ac:dyDescent="0.2">
      <c r="A214" s="16"/>
      <c r="B214" s="17"/>
      <c r="C214" s="17"/>
      <c r="D214" s="73"/>
      <c r="E214" s="19" t="s">
        <v>392</v>
      </c>
      <c r="F214" s="29"/>
      <c r="G214" s="21"/>
      <c r="H214" s="216">
        <v>25000000</v>
      </c>
      <c r="I214" s="52"/>
      <c r="J214" s="219" t="s">
        <v>26</v>
      </c>
      <c r="K214" s="67" t="s">
        <v>306</v>
      </c>
    </row>
    <row r="215" spans="1:12" s="117" customFormat="1" ht="28.5" customHeight="1" thickBot="1" x14ac:dyDescent="0.25">
      <c r="A215" s="7">
        <v>3</v>
      </c>
      <c r="B215" s="8">
        <v>2</v>
      </c>
      <c r="C215" s="8">
        <v>2</v>
      </c>
      <c r="D215" s="58"/>
      <c r="E215" s="114" t="s">
        <v>308</v>
      </c>
      <c r="F215" s="11"/>
      <c r="G215" s="59">
        <f>SUM(G216:G216)</f>
        <v>200000000</v>
      </c>
      <c r="H215" s="59">
        <f>SUM(H216:H216)</f>
        <v>0</v>
      </c>
      <c r="I215" s="13">
        <f>G215+H215</f>
        <v>200000000</v>
      </c>
      <c r="J215" s="243"/>
      <c r="K215" s="233">
        <v>8</v>
      </c>
    </row>
    <row r="216" spans="1:12" s="25" customFormat="1" ht="39" customHeight="1" x14ac:dyDescent="0.2">
      <c r="A216" s="16">
        <v>3</v>
      </c>
      <c r="B216" s="17">
        <v>2</v>
      </c>
      <c r="C216" s="17">
        <v>2</v>
      </c>
      <c r="D216" s="73">
        <v>1</v>
      </c>
      <c r="E216" s="30" t="s">
        <v>309</v>
      </c>
      <c r="F216" s="35" t="s">
        <v>310</v>
      </c>
      <c r="G216" s="212">
        <v>200000000</v>
      </c>
      <c r="H216" s="51"/>
      <c r="I216" s="52"/>
      <c r="J216" s="5" t="s">
        <v>26</v>
      </c>
      <c r="K216" s="67" t="s">
        <v>306</v>
      </c>
    </row>
    <row r="217" spans="1:12" s="117" customFormat="1" ht="28.5" customHeight="1" x14ac:dyDescent="0.2">
      <c r="A217" s="7">
        <v>3</v>
      </c>
      <c r="B217" s="8">
        <v>2</v>
      </c>
      <c r="C217" s="8">
        <v>3</v>
      </c>
      <c r="D217" s="58"/>
      <c r="E217" s="10" t="s">
        <v>311</v>
      </c>
      <c r="F217" s="11"/>
      <c r="G217" s="59">
        <f>SUM(G218:G218)</f>
        <v>0</v>
      </c>
      <c r="H217" s="59">
        <f>SUM(H218:H218)</f>
        <v>0</v>
      </c>
      <c r="I217" s="13">
        <f>G217+H217</f>
        <v>0</v>
      </c>
      <c r="J217" s="243"/>
      <c r="K217" s="233">
        <v>8</v>
      </c>
    </row>
    <row r="218" spans="1:12" s="25" customFormat="1" ht="26.25" hidden="1" customHeight="1" x14ac:dyDescent="0.2">
      <c r="A218" s="16">
        <v>3</v>
      </c>
      <c r="B218" s="17">
        <v>2</v>
      </c>
      <c r="C218" s="17">
        <v>3</v>
      </c>
      <c r="D218" s="73">
        <v>1</v>
      </c>
      <c r="E218" s="71" t="s">
        <v>312</v>
      </c>
      <c r="F218" s="29"/>
      <c r="G218" s="50"/>
      <c r="H218" s="51"/>
      <c r="I218" s="52"/>
      <c r="J218" s="5" t="s">
        <v>26</v>
      </c>
      <c r="K218" s="67" t="s">
        <v>306</v>
      </c>
    </row>
    <row r="219" spans="1:12" s="112" customFormat="1" x14ac:dyDescent="0.2">
      <c r="A219" s="120">
        <v>3</v>
      </c>
      <c r="B219" s="121">
        <v>3</v>
      </c>
      <c r="C219" s="121"/>
      <c r="D219" s="122"/>
      <c r="E219" s="107" t="s">
        <v>313</v>
      </c>
      <c r="F219" s="109"/>
      <c r="G219" s="123">
        <f>G220+G223</f>
        <v>1248623045</v>
      </c>
      <c r="H219" s="123">
        <f>H220+H223</f>
        <v>150000100</v>
      </c>
      <c r="I219" s="124">
        <f>H219+G219</f>
        <v>1398623145</v>
      </c>
      <c r="J219" s="244"/>
      <c r="K219" s="232"/>
    </row>
    <row r="220" spans="1:12" s="117" customFormat="1" ht="13.5" thickBot="1" x14ac:dyDescent="0.25">
      <c r="A220" s="82">
        <v>3</v>
      </c>
      <c r="B220" s="83">
        <v>3</v>
      </c>
      <c r="C220" s="83">
        <v>1</v>
      </c>
      <c r="D220" s="84"/>
      <c r="E220" s="85" t="s">
        <v>314</v>
      </c>
      <c r="F220" s="11"/>
      <c r="G220" s="59">
        <f>SUM(G221:G222)</f>
        <v>628623045</v>
      </c>
      <c r="H220" s="59">
        <f>SUM(H221:H222)</f>
        <v>0</v>
      </c>
      <c r="I220" s="13">
        <f>H220+G220</f>
        <v>628623045</v>
      </c>
      <c r="J220" s="245"/>
      <c r="K220" s="233"/>
    </row>
    <row r="221" spans="1:12" s="38" customFormat="1" ht="51.75" customHeight="1" x14ac:dyDescent="0.2">
      <c r="A221" s="163">
        <v>3</v>
      </c>
      <c r="B221" s="164">
        <v>3</v>
      </c>
      <c r="C221" s="164">
        <v>1</v>
      </c>
      <c r="D221" s="164">
        <v>1</v>
      </c>
      <c r="E221" s="208" t="s">
        <v>315</v>
      </c>
      <c r="F221" s="126" t="s">
        <v>316</v>
      </c>
      <c r="G221" s="206">
        <v>628623045</v>
      </c>
      <c r="H221" s="36"/>
      <c r="I221" s="62"/>
      <c r="J221" s="5" t="s">
        <v>161</v>
      </c>
      <c r="K221" s="37"/>
      <c r="L221" s="127" t="s">
        <v>317</v>
      </c>
    </row>
    <row r="222" spans="1:12" s="38" customFormat="1" x14ac:dyDescent="0.2">
      <c r="A222" s="17">
        <v>3</v>
      </c>
      <c r="B222" s="17">
        <v>3</v>
      </c>
      <c r="C222" s="17">
        <v>1</v>
      </c>
      <c r="D222" s="17">
        <v>2</v>
      </c>
      <c r="E222" s="19" t="s">
        <v>318</v>
      </c>
      <c r="F222" s="162"/>
      <c r="G222" s="22"/>
      <c r="H222" s="90"/>
      <c r="I222" s="62"/>
      <c r="J222" s="14" t="s">
        <v>161</v>
      </c>
      <c r="K222" s="37"/>
    </row>
    <row r="223" spans="1:12" s="117" customFormat="1" ht="27" customHeight="1" thickBot="1" x14ac:dyDescent="0.25">
      <c r="A223" s="82">
        <v>3</v>
      </c>
      <c r="B223" s="83">
        <v>3</v>
      </c>
      <c r="C223" s="83">
        <v>2</v>
      </c>
      <c r="D223" s="84"/>
      <c r="E223" s="166" t="s">
        <v>319</v>
      </c>
      <c r="F223" s="11"/>
      <c r="G223" s="59">
        <f>SUM(G224:G225)</f>
        <v>620000000</v>
      </c>
      <c r="H223" s="59">
        <f>SUM(H224:H225)</f>
        <v>150000100</v>
      </c>
      <c r="I223" s="13">
        <f>H223+G223</f>
        <v>770000100</v>
      </c>
      <c r="J223" s="245"/>
      <c r="K223" s="233"/>
    </row>
    <row r="224" spans="1:12" s="38" customFormat="1" ht="51.75" thickBot="1" x14ac:dyDescent="0.25">
      <c r="A224" s="167">
        <v>3</v>
      </c>
      <c r="B224" s="168">
        <v>3</v>
      </c>
      <c r="C224" s="168">
        <v>2</v>
      </c>
      <c r="D224" s="168">
        <v>1</v>
      </c>
      <c r="E224" s="169" t="s">
        <v>320</v>
      </c>
      <c r="F224" s="44" t="s">
        <v>321</v>
      </c>
      <c r="G224" s="207">
        <v>580000000</v>
      </c>
      <c r="H224" s="270">
        <v>150000100</v>
      </c>
      <c r="I224" s="62"/>
      <c r="J224" s="5" t="s">
        <v>161</v>
      </c>
      <c r="K224" s="37"/>
    </row>
    <row r="225" spans="1:11" s="38" customFormat="1" ht="12.75" customHeight="1" x14ac:dyDescent="0.2">
      <c r="A225" s="17"/>
      <c r="B225" s="17"/>
      <c r="C225" s="17"/>
      <c r="D225" s="17"/>
      <c r="E225" s="34" t="s">
        <v>322</v>
      </c>
      <c r="F225" s="29"/>
      <c r="G225" s="206">
        <v>40000000</v>
      </c>
      <c r="H225" s="268"/>
      <c r="I225" s="62"/>
      <c r="J225" s="219" t="s">
        <v>161</v>
      </c>
      <c r="K225" s="37"/>
    </row>
    <row r="226" spans="1:11" s="112" customFormat="1" x14ac:dyDescent="0.2">
      <c r="A226" s="120">
        <v>3</v>
      </c>
      <c r="B226" s="121">
        <v>4</v>
      </c>
      <c r="C226" s="121"/>
      <c r="D226" s="128"/>
      <c r="E226" s="107" t="s">
        <v>323</v>
      </c>
      <c r="F226" s="165"/>
      <c r="G226" s="110">
        <f>G227</f>
        <v>0</v>
      </c>
      <c r="H226" s="124">
        <f>H227</f>
        <v>0</v>
      </c>
      <c r="I226" s="124">
        <f>H226+G226</f>
        <v>0</v>
      </c>
      <c r="J226" s="244"/>
      <c r="K226" s="232"/>
    </row>
    <row r="227" spans="1:11" s="117" customFormat="1" ht="12.75" customHeight="1" thickBot="1" x14ac:dyDescent="0.25">
      <c r="A227" s="7">
        <v>3</v>
      </c>
      <c r="B227" s="8">
        <v>4</v>
      </c>
      <c r="C227" s="8">
        <v>1</v>
      </c>
      <c r="D227" s="8"/>
      <c r="E227" s="85" t="s">
        <v>324</v>
      </c>
      <c r="F227" s="11"/>
      <c r="G227" s="77">
        <f>SUM(G228:G228)</f>
        <v>0</v>
      </c>
      <c r="H227" s="77">
        <f>SUM(H228:H228)</f>
        <v>0</v>
      </c>
      <c r="I227" s="13">
        <f>H227+G227</f>
        <v>0</v>
      </c>
      <c r="J227" s="245"/>
      <c r="K227" s="233"/>
    </row>
    <row r="228" spans="1:11" s="25" customFormat="1" ht="12.75" customHeight="1" x14ac:dyDescent="0.2">
      <c r="A228" s="17">
        <v>3</v>
      </c>
      <c r="B228" s="17">
        <v>4</v>
      </c>
      <c r="C228" s="17">
        <v>1</v>
      </c>
      <c r="D228" s="17">
        <v>1</v>
      </c>
      <c r="E228" s="30" t="s">
        <v>325</v>
      </c>
      <c r="F228" s="20"/>
      <c r="G228" s="50"/>
      <c r="H228" s="129"/>
      <c r="I228" s="52"/>
      <c r="J228" s="14" t="s">
        <v>372</v>
      </c>
      <c r="K228" s="24"/>
    </row>
    <row r="229" spans="1:11" s="112" customFormat="1" x14ac:dyDescent="0.2">
      <c r="A229" s="120">
        <v>3</v>
      </c>
      <c r="B229" s="121">
        <v>5</v>
      </c>
      <c r="C229" s="121"/>
      <c r="D229" s="128"/>
      <c r="E229" s="107" t="s">
        <v>326</v>
      </c>
      <c r="F229" s="109"/>
      <c r="G229" s="123">
        <f>G230</f>
        <v>0</v>
      </c>
      <c r="H229" s="124">
        <f>H230</f>
        <v>0</v>
      </c>
      <c r="I229" s="124">
        <f>H229+G229</f>
        <v>0</v>
      </c>
      <c r="J229" s="244"/>
      <c r="K229" s="232"/>
    </row>
    <row r="230" spans="1:11" s="117" customFormat="1" ht="27" customHeight="1" x14ac:dyDescent="0.2">
      <c r="A230" s="7">
        <v>3</v>
      </c>
      <c r="B230" s="8">
        <v>5</v>
      </c>
      <c r="C230" s="8">
        <v>1</v>
      </c>
      <c r="D230" s="8"/>
      <c r="E230" s="85" t="s">
        <v>327</v>
      </c>
      <c r="F230" s="11"/>
      <c r="G230" s="77">
        <f>SUM(G231:G231)</f>
        <v>0</v>
      </c>
      <c r="H230" s="77">
        <f>SUM(H231:H231)</f>
        <v>0</v>
      </c>
      <c r="I230" s="13">
        <f>H230+G230</f>
        <v>0</v>
      </c>
      <c r="J230" s="245"/>
      <c r="K230" s="233"/>
    </row>
    <row r="231" spans="1:11" s="25" customFormat="1" ht="26.25" customHeight="1" x14ac:dyDescent="0.2">
      <c r="A231" s="138">
        <v>3</v>
      </c>
      <c r="B231" s="138">
        <v>5</v>
      </c>
      <c r="C231" s="138">
        <v>1</v>
      </c>
      <c r="D231" s="138">
        <v>1</v>
      </c>
      <c r="E231" s="31" t="s">
        <v>328</v>
      </c>
      <c r="F231" s="334"/>
      <c r="G231" s="335"/>
      <c r="H231" s="336"/>
      <c r="I231" s="75"/>
      <c r="J231" s="337" t="s">
        <v>329</v>
      </c>
      <c r="K231" s="24"/>
    </row>
    <row r="232" spans="1:11" customFormat="1" x14ac:dyDescent="0.2">
      <c r="A232" s="340" t="s">
        <v>5</v>
      </c>
      <c r="B232" s="340" t="s">
        <v>6</v>
      </c>
      <c r="C232" s="340" t="s">
        <v>7</v>
      </c>
      <c r="D232" s="340" t="s">
        <v>8</v>
      </c>
      <c r="E232" s="320" t="s">
        <v>9</v>
      </c>
      <c r="F232" s="314"/>
      <c r="G232" s="315"/>
      <c r="H232" s="315"/>
      <c r="I232" s="327"/>
      <c r="J232" s="333"/>
      <c r="K232" s="147"/>
    </row>
    <row r="233" spans="1:11" customFormat="1" ht="38.25" x14ac:dyDescent="0.2">
      <c r="A233" s="313">
        <v>4</v>
      </c>
      <c r="B233" s="326"/>
      <c r="C233" s="326"/>
      <c r="D233" s="326"/>
      <c r="E233" s="314" t="s">
        <v>330</v>
      </c>
      <c r="F233" s="321" t="s">
        <v>10</v>
      </c>
      <c r="G233" s="315" t="s">
        <v>11</v>
      </c>
      <c r="H233" s="315" t="s">
        <v>12</v>
      </c>
      <c r="I233" s="327" t="s">
        <v>13</v>
      </c>
      <c r="J233" s="323" t="s">
        <v>14</v>
      </c>
      <c r="K233" s="147"/>
    </row>
    <row r="234" spans="1:11" s="112" customFormat="1" ht="25.5" customHeight="1" x14ac:dyDescent="0.2">
      <c r="A234" s="105">
        <v>4</v>
      </c>
      <c r="B234" s="106">
        <v>1</v>
      </c>
      <c r="C234" s="106"/>
      <c r="D234" s="131"/>
      <c r="E234" s="132" t="s">
        <v>331</v>
      </c>
      <c r="F234" s="338"/>
      <c r="G234" s="134">
        <f>G235+G238+G240</f>
        <v>627008860</v>
      </c>
      <c r="H234" s="134">
        <f>H235+H238+H240</f>
        <v>584352228</v>
      </c>
      <c r="I234" s="111">
        <f>H234+G234</f>
        <v>1211361088</v>
      </c>
      <c r="J234" s="339"/>
      <c r="K234" s="232"/>
    </row>
    <row r="235" spans="1:11" s="117" customFormat="1" ht="26.25" customHeight="1" thickBot="1" x14ac:dyDescent="0.25">
      <c r="A235" s="7">
        <v>4</v>
      </c>
      <c r="B235" s="8">
        <v>1</v>
      </c>
      <c r="C235" s="8">
        <v>1</v>
      </c>
      <c r="D235" s="58"/>
      <c r="E235" s="9" t="s">
        <v>332</v>
      </c>
      <c r="F235" s="11"/>
      <c r="G235" s="59">
        <f>SUM(G236:G237)</f>
        <v>500500000</v>
      </c>
      <c r="H235" s="59">
        <f>SUM(H236:H237)</f>
        <v>521664324</v>
      </c>
      <c r="I235" s="13">
        <f>H235+G235</f>
        <v>1022164324</v>
      </c>
      <c r="J235" s="247"/>
      <c r="K235" s="233"/>
    </row>
    <row r="236" spans="1:11" s="38" customFormat="1" ht="38.25" x14ac:dyDescent="0.2">
      <c r="A236" s="16">
        <v>4</v>
      </c>
      <c r="B236" s="17">
        <v>1</v>
      </c>
      <c r="C236" s="17">
        <v>1</v>
      </c>
      <c r="D236" s="73">
        <v>1</v>
      </c>
      <c r="E236" s="30" t="s">
        <v>333</v>
      </c>
      <c r="F236" s="95" t="s">
        <v>373</v>
      </c>
      <c r="G236" s="211">
        <v>100500000</v>
      </c>
      <c r="H236" s="197">
        <v>521664324</v>
      </c>
      <c r="I236" s="62"/>
      <c r="J236" s="5" t="s">
        <v>334</v>
      </c>
      <c r="K236" s="37"/>
    </row>
    <row r="237" spans="1:11" s="38" customFormat="1" ht="51" x14ac:dyDescent="0.2">
      <c r="A237" s="16">
        <v>4</v>
      </c>
      <c r="B237" s="17">
        <v>1</v>
      </c>
      <c r="C237" s="17">
        <v>1</v>
      </c>
      <c r="D237" s="73">
        <v>2</v>
      </c>
      <c r="E237" s="19" t="s">
        <v>335</v>
      </c>
      <c r="F237" s="35" t="s">
        <v>374</v>
      </c>
      <c r="G237" s="192">
        <v>400000000</v>
      </c>
      <c r="H237" s="36"/>
      <c r="I237" s="62"/>
      <c r="J237" s="14" t="s">
        <v>254</v>
      </c>
      <c r="K237" s="46"/>
    </row>
    <row r="238" spans="1:11" s="117" customFormat="1" ht="24.75" customHeight="1" x14ac:dyDescent="0.2">
      <c r="A238" s="7">
        <v>4</v>
      </c>
      <c r="B238" s="8">
        <v>1</v>
      </c>
      <c r="C238" s="8">
        <v>2</v>
      </c>
      <c r="D238" s="58"/>
      <c r="E238" s="10" t="s">
        <v>336</v>
      </c>
      <c r="F238" s="11"/>
      <c r="G238" s="135">
        <f>SUM(G239:G239)</f>
        <v>0</v>
      </c>
      <c r="H238" s="136">
        <f>SUM(H239:H239)</f>
        <v>0</v>
      </c>
      <c r="I238" s="13">
        <f>H238+G238</f>
        <v>0</v>
      </c>
      <c r="J238" s="243"/>
      <c r="K238" s="233"/>
    </row>
    <row r="239" spans="1:11" s="25" customFormat="1" ht="26.25" hidden="1" customHeight="1" x14ac:dyDescent="0.2">
      <c r="A239" s="16">
        <v>4</v>
      </c>
      <c r="B239" s="17">
        <v>1</v>
      </c>
      <c r="C239" s="17">
        <v>2</v>
      </c>
      <c r="D239" s="73">
        <v>1</v>
      </c>
      <c r="E239" s="19" t="s">
        <v>337</v>
      </c>
      <c r="F239" s="20"/>
      <c r="G239" s="50"/>
      <c r="H239" s="51"/>
      <c r="I239" s="52"/>
      <c r="J239" s="5" t="s">
        <v>334</v>
      </c>
      <c r="K239" s="24"/>
    </row>
    <row r="240" spans="1:11" s="117" customFormat="1" ht="27.75" customHeight="1" x14ac:dyDescent="0.2">
      <c r="A240" s="7">
        <v>4</v>
      </c>
      <c r="B240" s="8">
        <v>1</v>
      </c>
      <c r="C240" s="8">
        <v>3</v>
      </c>
      <c r="D240" s="58"/>
      <c r="E240" s="10" t="s">
        <v>338</v>
      </c>
      <c r="F240" s="11"/>
      <c r="G240" s="59">
        <f>SUM(G241:G242)</f>
        <v>126508860</v>
      </c>
      <c r="H240" s="59">
        <f>SUM(H241:H242)</f>
        <v>62687904</v>
      </c>
      <c r="I240" s="13">
        <f>H240+G240</f>
        <v>189196764</v>
      </c>
      <c r="J240" s="243"/>
      <c r="K240" s="233"/>
    </row>
    <row r="241" spans="1:11" s="25" customFormat="1" ht="38.25" x14ac:dyDescent="0.2">
      <c r="A241" s="137">
        <v>4</v>
      </c>
      <c r="B241" s="138">
        <v>1</v>
      </c>
      <c r="C241" s="138">
        <v>3</v>
      </c>
      <c r="D241" s="139">
        <v>1</v>
      </c>
      <c r="E241" s="71" t="s">
        <v>339</v>
      </c>
      <c r="F241" s="44" t="s">
        <v>341</v>
      </c>
      <c r="G241" s="283">
        <v>126508860</v>
      </c>
      <c r="H241" s="252">
        <v>62687904</v>
      </c>
      <c r="I241" s="75"/>
      <c r="J241" s="5" t="s">
        <v>182</v>
      </c>
      <c r="K241" s="24"/>
    </row>
    <row r="242" spans="1:11" s="25" customFormat="1" ht="25.5" x14ac:dyDescent="0.2">
      <c r="A242" s="17">
        <v>4</v>
      </c>
      <c r="B242" s="17">
        <v>1</v>
      </c>
      <c r="C242" s="17">
        <v>3</v>
      </c>
      <c r="D242" s="17">
        <v>2</v>
      </c>
      <c r="E242" s="19" t="s">
        <v>340</v>
      </c>
      <c r="F242" s="89"/>
      <c r="G242" s="89"/>
      <c r="H242" s="89"/>
      <c r="I242" s="130"/>
      <c r="J242" s="14" t="s">
        <v>182</v>
      </c>
      <c r="K242" s="24"/>
    </row>
    <row r="243" spans="1:11" s="112" customFormat="1" ht="21" customHeight="1" x14ac:dyDescent="0.2">
      <c r="A243" s="105">
        <v>4</v>
      </c>
      <c r="B243" s="106">
        <v>2</v>
      </c>
      <c r="C243" s="106"/>
      <c r="D243" s="131"/>
      <c r="E243" s="132" t="s">
        <v>342</v>
      </c>
      <c r="F243" s="133"/>
      <c r="G243" s="134">
        <f>G244+G246+G248</f>
        <v>994921436</v>
      </c>
      <c r="H243" s="134">
        <f>H244+H246+H248</f>
        <v>423703596</v>
      </c>
      <c r="I243" s="111">
        <f>H243+G243</f>
        <v>1418625032</v>
      </c>
      <c r="J243" s="246"/>
      <c r="K243" s="232"/>
    </row>
    <row r="244" spans="1:11" s="117" customFormat="1" ht="18.75" customHeight="1" thickBot="1" x14ac:dyDescent="0.25">
      <c r="A244" s="7">
        <v>4</v>
      </c>
      <c r="B244" s="8">
        <v>2</v>
      </c>
      <c r="C244" s="8">
        <v>1</v>
      </c>
      <c r="D244" s="58"/>
      <c r="E244" s="9" t="s">
        <v>343</v>
      </c>
      <c r="F244" s="11"/>
      <c r="G244" s="59">
        <f>SUM(G245:G245)</f>
        <v>356820662</v>
      </c>
      <c r="H244" s="59">
        <f>SUM(H245:H245)</f>
        <v>423703596</v>
      </c>
      <c r="I244" s="13">
        <f>H244+G244</f>
        <v>780524258</v>
      </c>
      <c r="J244" s="247"/>
      <c r="K244" s="233"/>
    </row>
    <row r="245" spans="1:11" s="38" customFormat="1" ht="39" customHeight="1" x14ac:dyDescent="0.2">
      <c r="A245" s="16">
        <v>4</v>
      </c>
      <c r="B245" s="17">
        <v>2</v>
      </c>
      <c r="C245" s="17">
        <v>1</v>
      </c>
      <c r="D245" s="73">
        <v>1</v>
      </c>
      <c r="E245" s="30" t="s">
        <v>344</v>
      </c>
      <c r="F245" s="35" t="s">
        <v>345</v>
      </c>
      <c r="G245" s="192">
        <v>356820662</v>
      </c>
      <c r="H245" s="251">
        <v>423703596</v>
      </c>
      <c r="I245" s="62"/>
      <c r="J245" s="5" t="s">
        <v>2</v>
      </c>
      <c r="K245" s="37"/>
    </row>
    <row r="246" spans="1:11" s="117" customFormat="1" ht="24" x14ac:dyDescent="0.2">
      <c r="A246" s="7">
        <v>4</v>
      </c>
      <c r="B246" s="8">
        <v>2</v>
      </c>
      <c r="C246" s="8">
        <v>2</v>
      </c>
      <c r="D246" s="58"/>
      <c r="E246" s="9" t="s">
        <v>346</v>
      </c>
      <c r="F246" s="11"/>
      <c r="G246" s="59">
        <f>SUM(G247:G247)</f>
        <v>0</v>
      </c>
      <c r="H246" s="59">
        <f>SUM(H247:H247)</f>
        <v>0</v>
      </c>
      <c r="I246" s="13">
        <f>H246+G246</f>
        <v>0</v>
      </c>
      <c r="J246" s="247"/>
      <c r="K246" s="233"/>
    </row>
    <row r="247" spans="1:11" s="38" customFormat="1" ht="29.25" hidden="1" customHeight="1" x14ac:dyDescent="0.2">
      <c r="A247" s="16">
        <v>4</v>
      </c>
      <c r="B247" s="17">
        <v>2</v>
      </c>
      <c r="C247" s="17">
        <v>2</v>
      </c>
      <c r="D247" s="73">
        <v>1</v>
      </c>
      <c r="E247" s="30" t="s">
        <v>347</v>
      </c>
      <c r="F247" s="20"/>
      <c r="G247" s="21"/>
      <c r="H247" s="62"/>
      <c r="I247" s="62"/>
      <c r="J247" s="40" t="s">
        <v>382</v>
      </c>
      <c r="K247" s="46" t="s">
        <v>348</v>
      </c>
    </row>
    <row r="248" spans="1:11" s="117" customFormat="1" ht="24.75" thickBot="1" x14ac:dyDescent="0.25">
      <c r="A248" s="7">
        <v>4</v>
      </c>
      <c r="B248" s="8">
        <v>2</v>
      </c>
      <c r="C248" s="8">
        <v>3</v>
      </c>
      <c r="D248" s="58"/>
      <c r="E248" s="9" t="s">
        <v>349</v>
      </c>
      <c r="F248" s="11"/>
      <c r="G248" s="59">
        <f>SUM(G249:G249)</f>
        <v>638100774</v>
      </c>
      <c r="H248" s="59">
        <f>SUM(H249:H249)</f>
        <v>0</v>
      </c>
      <c r="I248" s="13">
        <f>H248+G248</f>
        <v>638100774</v>
      </c>
      <c r="J248" s="247"/>
      <c r="K248" s="233"/>
    </row>
    <row r="249" spans="1:11" s="38" customFormat="1" ht="51" x14ac:dyDescent="0.2">
      <c r="A249" s="16">
        <v>4</v>
      </c>
      <c r="B249" s="17">
        <v>2</v>
      </c>
      <c r="C249" s="17">
        <v>3</v>
      </c>
      <c r="D249" s="73">
        <v>1</v>
      </c>
      <c r="E249" s="30" t="s">
        <v>350</v>
      </c>
      <c r="F249" s="35" t="s">
        <v>379</v>
      </c>
      <c r="G249" s="214">
        <v>638100774</v>
      </c>
      <c r="H249" s="90"/>
      <c r="I249" s="62"/>
      <c r="J249" s="5" t="s">
        <v>2</v>
      </c>
      <c r="K249" s="46" t="s">
        <v>351</v>
      </c>
    </row>
    <row r="250" spans="1:11" s="112" customFormat="1" ht="24" x14ac:dyDescent="0.2">
      <c r="A250" s="105">
        <v>4</v>
      </c>
      <c r="B250" s="106">
        <v>3</v>
      </c>
      <c r="C250" s="106"/>
      <c r="D250" s="131"/>
      <c r="E250" s="132" t="s">
        <v>352</v>
      </c>
      <c r="F250" s="133"/>
      <c r="G250" s="134">
        <f>G251+G253+G256</f>
        <v>3602925207</v>
      </c>
      <c r="H250" s="134">
        <f>H251+H253+H256</f>
        <v>0</v>
      </c>
      <c r="I250" s="111">
        <f>H250+G250</f>
        <v>3602925207</v>
      </c>
      <c r="J250" s="246"/>
      <c r="K250" s="232"/>
    </row>
    <row r="251" spans="1:11" s="117" customFormat="1" ht="31.5" customHeight="1" x14ac:dyDescent="0.2">
      <c r="A251" s="7">
        <v>4</v>
      </c>
      <c r="B251" s="8">
        <v>3</v>
      </c>
      <c r="C251" s="8">
        <v>1</v>
      </c>
      <c r="D251" s="58"/>
      <c r="E251" s="85" t="s">
        <v>353</v>
      </c>
      <c r="F251" s="42"/>
      <c r="G251" s="59">
        <f>SUM(G252:G252)</f>
        <v>1129867069</v>
      </c>
      <c r="H251" s="59">
        <f>SUM(H252:H252)</f>
        <v>0</v>
      </c>
      <c r="I251" s="13">
        <f>H251+G251</f>
        <v>1129867069</v>
      </c>
      <c r="J251" s="247"/>
      <c r="K251" s="233"/>
    </row>
    <row r="252" spans="1:11" s="38" customFormat="1" ht="51" x14ac:dyDescent="0.2">
      <c r="A252" s="16">
        <v>4</v>
      </c>
      <c r="B252" s="17">
        <v>3</v>
      </c>
      <c r="C252" s="17">
        <v>1</v>
      </c>
      <c r="D252" s="73">
        <v>1</v>
      </c>
      <c r="E252" s="19" t="s">
        <v>354</v>
      </c>
      <c r="F252" s="35" t="s">
        <v>356</v>
      </c>
      <c r="G252" s="192">
        <v>1129867069</v>
      </c>
      <c r="H252" s="62"/>
      <c r="I252" s="62"/>
      <c r="J252" s="5" t="s">
        <v>355</v>
      </c>
      <c r="K252" s="37"/>
    </row>
    <row r="253" spans="1:11" s="117" customFormat="1" ht="36.75" customHeight="1" x14ac:dyDescent="0.2">
      <c r="A253" s="7">
        <v>4</v>
      </c>
      <c r="B253" s="8">
        <v>3</v>
      </c>
      <c r="C253" s="8">
        <v>2</v>
      </c>
      <c r="D253" s="58"/>
      <c r="E253" s="10" t="s">
        <v>357</v>
      </c>
      <c r="F253" s="10"/>
      <c r="G253" s="59">
        <f>SUM(G254:G255)</f>
        <v>957151161</v>
      </c>
      <c r="H253" s="59">
        <f>SUM(H254:H255)</f>
        <v>0</v>
      </c>
      <c r="I253" s="13">
        <f>H253+G253</f>
        <v>957151161</v>
      </c>
      <c r="J253" s="247"/>
      <c r="K253" s="233"/>
    </row>
    <row r="254" spans="1:11" s="38" customFormat="1" ht="64.5" customHeight="1" x14ac:dyDescent="0.2">
      <c r="A254" s="16">
        <v>4</v>
      </c>
      <c r="B254" s="17">
        <v>3</v>
      </c>
      <c r="C254" s="17">
        <v>2</v>
      </c>
      <c r="D254" s="73">
        <v>1</v>
      </c>
      <c r="E254" s="34" t="s">
        <v>358</v>
      </c>
      <c r="F254" s="35" t="s">
        <v>359</v>
      </c>
      <c r="G254" s="192">
        <v>798825499</v>
      </c>
      <c r="H254" s="62"/>
      <c r="I254" s="62"/>
      <c r="J254" s="5" t="s">
        <v>355</v>
      </c>
      <c r="K254" s="37"/>
    </row>
    <row r="255" spans="1:11" s="38" customFormat="1" x14ac:dyDescent="0.2">
      <c r="A255" s="16"/>
      <c r="B255" s="17"/>
      <c r="C255" s="17"/>
      <c r="D255" s="73"/>
      <c r="E255" s="34"/>
      <c r="F255" s="29"/>
      <c r="G255" s="192">
        <v>158325662</v>
      </c>
      <c r="H255" s="62"/>
      <c r="I255" s="62"/>
      <c r="J255" s="14" t="s">
        <v>355</v>
      </c>
      <c r="K255" s="37"/>
    </row>
    <row r="256" spans="1:11" s="117" customFormat="1" ht="27.75" customHeight="1" x14ac:dyDescent="0.2">
      <c r="A256" s="7">
        <v>4</v>
      </c>
      <c r="B256" s="8">
        <v>3</v>
      </c>
      <c r="C256" s="8">
        <v>3</v>
      </c>
      <c r="D256" s="58"/>
      <c r="E256" s="166" t="s">
        <v>360</v>
      </c>
      <c r="F256" s="42"/>
      <c r="G256" s="77">
        <f>SUM(G257:G257)</f>
        <v>1515906977</v>
      </c>
      <c r="H256" s="77">
        <f>SUM(H257:H257)</f>
        <v>0</v>
      </c>
      <c r="I256" s="72">
        <f>H256+G256</f>
        <v>1515906977</v>
      </c>
      <c r="J256" s="247"/>
      <c r="K256" s="233"/>
    </row>
    <row r="257" spans="1:11" s="38" customFormat="1" ht="58.5" customHeight="1" x14ac:dyDescent="0.2">
      <c r="A257" s="16">
        <v>4</v>
      </c>
      <c r="B257" s="17">
        <v>3</v>
      </c>
      <c r="C257" s="17">
        <v>3</v>
      </c>
      <c r="D257" s="73">
        <v>1</v>
      </c>
      <c r="E257" s="19" t="s">
        <v>361</v>
      </c>
      <c r="F257" s="35" t="s">
        <v>362</v>
      </c>
      <c r="G257" s="206">
        <v>1515906977</v>
      </c>
      <c r="H257" s="90"/>
      <c r="I257" s="90"/>
      <c r="J257" s="5" t="s">
        <v>355</v>
      </c>
      <c r="K257" s="37"/>
    </row>
    <row r="258" spans="1:11" ht="15.75" customHeight="1" x14ac:dyDescent="0.2">
      <c r="H258" s="144"/>
      <c r="J258" s="248"/>
      <c r="K258" s="228"/>
    </row>
    <row r="259" spans="1:11" s="149" customFormat="1" x14ac:dyDescent="0.2">
      <c r="A259" s="148"/>
      <c r="B259" s="148"/>
      <c r="C259" s="148"/>
      <c r="D259" s="148"/>
      <c r="E259" s="151"/>
      <c r="F259" s="151"/>
      <c r="G259" s="152"/>
      <c r="H259" s="153"/>
      <c r="I259" s="153"/>
      <c r="J259" s="249"/>
      <c r="K259" s="154"/>
    </row>
    <row r="260" spans="1:11" customFormat="1" x14ac:dyDescent="0.2">
      <c r="A260" s="141"/>
      <c r="B260" s="141"/>
      <c r="C260" s="141"/>
      <c r="D260" s="141"/>
      <c r="E260" s="155"/>
      <c r="F260" s="156" t="s">
        <v>363</v>
      </c>
      <c r="G260" s="157"/>
      <c r="H260" s="158"/>
      <c r="I260" s="153"/>
      <c r="J260" s="249"/>
      <c r="K260" s="234"/>
    </row>
    <row r="261" spans="1:11" customFormat="1" x14ac:dyDescent="0.2">
      <c r="A261" s="141"/>
      <c r="B261" s="141"/>
      <c r="C261" s="141"/>
      <c r="D261" s="141"/>
      <c r="E261" s="155"/>
      <c r="F261" s="170" t="s">
        <v>4</v>
      </c>
      <c r="G261" s="171">
        <v>3190503870</v>
      </c>
      <c r="H261" s="160" t="s">
        <v>161</v>
      </c>
      <c r="I261" s="153"/>
      <c r="J261" s="249"/>
      <c r="K261" s="235"/>
    </row>
    <row r="262" spans="1:11" customFormat="1" x14ac:dyDescent="0.2">
      <c r="A262" s="141"/>
      <c r="B262" s="141"/>
      <c r="C262" s="141"/>
      <c r="D262" s="141"/>
      <c r="E262" s="155"/>
      <c r="F262" s="159" t="s">
        <v>4</v>
      </c>
      <c r="G262" s="102">
        <v>100</v>
      </c>
      <c r="H262" s="160" t="s">
        <v>161</v>
      </c>
      <c r="I262" s="153"/>
      <c r="J262" s="249"/>
      <c r="K262" s="235"/>
    </row>
    <row r="263" spans="1:11" customFormat="1" x14ac:dyDescent="0.2">
      <c r="A263" s="141"/>
      <c r="B263" s="141"/>
      <c r="C263" s="141"/>
      <c r="D263" s="141"/>
      <c r="E263" s="155"/>
      <c r="F263" s="159" t="s">
        <v>4</v>
      </c>
      <c r="G263" s="102">
        <v>100</v>
      </c>
      <c r="H263" s="160" t="s">
        <v>161</v>
      </c>
      <c r="I263" s="153"/>
      <c r="J263" s="249"/>
      <c r="K263" s="235"/>
    </row>
    <row r="264" spans="1:11" customFormat="1" x14ac:dyDescent="0.2">
      <c r="A264" s="141"/>
      <c r="B264" s="141"/>
      <c r="C264" s="141"/>
      <c r="D264" s="141"/>
      <c r="E264" s="155"/>
      <c r="F264" s="159" t="s">
        <v>4</v>
      </c>
      <c r="G264" s="102">
        <v>100</v>
      </c>
      <c r="H264" s="160" t="s">
        <v>161</v>
      </c>
      <c r="I264" s="153"/>
      <c r="J264" s="249"/>
      <c r="K264" s="235"/>
    </row>
    <row r="265" spans="1:11" customFormat="1" x14ac:dyDescent="0.2">
      <c r="A265" s="141"/>
      <c r="B265" s="141"/>
      <c r="C265" s="141"/>
      <c r="D265" s="141"/>
      <c r="E265" s="155"/>
      <c r="F265" s="159" t="s">
        <v>4</v>
      </c>
      <c r="G265" s="102">
        <v>100</v>
      </c>
      <c r="H265" s="160" t="s">
        <v>161</v>
      </c>
      <c r="I265" s="153"/>
      <c r="J265" s="249"/>
      <c r="K265" s="235"/>
    </row>
    <row r="266" spans="1:11" customFormat="1" x14ac:dyDescent="0.2">
      <c r="A266" s="141"/>
      <c r="B266" s="141"/>
      <c r="C266" s="141"/>
      <c r="D266" s="141"/>
      <c r="E266" s="155"/>
      <c r="F266" s="266" t="s">
        <v>390</v>
      </c>
      <c r="G266" s="102">
        <v>821522595</v>
      </c>
      <c r="H266" s="160" t="s">
        <v>26</v>
      </c>
      <c r="I266" s="153"/>
      <c r="J266" s="249"/>
      <c r="K266" s="235"/>
    </row>
    <row r="267" spans="1:11" customFormat="1" x14ac:dyDescent="0.2">
      <c r="A267" s="141"/>
      <c r="B267" s="141"/>
      <c r="C267" s="141"/>
      <c r="D267" s="141"/>
      <c r="E267" s="155"/>
      <c r="F267" s="161"/>
      <c r="G267" s="28"/>
      <c r="H267" s="153"/>
      <c r="I267" s="153"/>
      <c r="J267" s="249"/>
      <c r="K267" s="235"/>
    </row>
    <row r="268" spans="1:11" customFormat="1" x14ac:dyDescent="0.2">
      <c r="A268" s="141"/>
      <c r="B268" s="141"/>
      <c r="C268" s="141"/>
      <c r="D268" s="141"/>
      <c r="E268" s="155"/>
      <c r="F268" s="161"/>
      <c r="G268" s="28"/>
      <c r="H268" s="153"/>
      <c r="I268" s="153"/>
      <c r="J268" s="249"/>
      <c r="K268" s="235"/>
    </row>
  </sheetData>
  <mergeCells count="1">
    <mergeCell ref="A1:H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824D289BFBB3489232AF637D077114" ma:contentTypeVersion="5" ma:contentTypeDescription="Crear nuevo documento." ma:contentTypeScope="" ma:versionID="b935950c89082339bf676b3be1fc65fd">
  <xsd:schema xmlns:xsd="http://www.w3.org/2001/XMLSchema" xmlns:xs="http://www.w3.org/2001/XMLSchema" xmlns:p="http://schemas.microsoft.com/office/2006/metadata/properties" xmlns:ns2="99fdf9bc-8a5e-467f-85b2-13d0f260d93b" targetNamespace="http://schemas.microsoft.com/office/2006/metadata/properties" ma:root="true" ma:fieldsID="af9a1c659f4886d17fb70b5f7fb4fbf8" ns2:_="">
    <xsd:import namespace="99fdf9bc-8a5e-467f-85b2-13d0f260d93b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" minOccurs="0"/>
                <xsd:element ref="ns2:Clasificaci_x00f3_n" minOccurs="0"/>
                <xsd:element ref="ns2:Clasificacion_x0020_2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fdf9bc-8a5e-467f-85b2-13d0f260d93b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" ma:index="9" nillable="true" ma:displayName="Fecha" ma:format="DateOnly" ma:internalName="Fecha">
      <xsd:simpleType>
        <xsd:restriction base="dms:DateTime"/>
      </xsd:simpleType>
    </xsd:element>
    <xsd:element name="Clasificaci_x00f3_n" ma:index="10" nillable="true" ma:displayName="Clasificación" ma:default="Defensa Judicial" ma:format="Dropdown" ma:internalName="Clasificaci_x00f3_n">
      <xsd:simpleType>
        <xsd:restriction base="dms:Choice">
          <xsd:enumeration value="."/>
          <xsd:enumeration value="Defensa Judicial"/>
          <xsd:enumeration value="Estudios Técnicos"/>
          <xsd:enumeration value="Evaluación de Planes de Acción Vigencia"/>
          <xsd:enumeration value="Información Para la Población Vulnerable"/>
          <xsd:enumeration value="Informe de Gestión"/>
          <xsd:enumeration value="Informes de Empalme"/>
          <xsd:enumeration value="Plan Anticorrupción y de Atención al Ciudadano"/>
          <xsd:enumeration value="Plan Anual de Adquisiciones"/>
          <xsd:enumeration value="Plan de Gestión Integral de Residuos Sólidos PGIRS"/>
          <xsd:enumeration value="Plan de Ordenamiento Territorial POT"/>
          <xsd:enumeration value="Plan Operativo Anual de Inversiones POAI"/>
          <xsd:enumeration value="Planes de Acción"/>
          <xsd:enumeration value="Política de Seguridad Vial"/>
          <xsd:enumeration value="Proyectos de Inversión Mpal"/>
          <xsd:enumeration value="Reportes de Control Interno"/>
          <xsd:enumeration value="Plan Indicativo"/>
          <xsd:enumeration value="Proyecto Popayán Vive Digital"/>
          <xsd:enumeration value="Rendición de Cuentas a la Ciudadanía"/>
        </xsd:restriction>
      </xsd:simpleType>
    </xsd:element>
    <xsd:element name="Clasificacion_x0020_2" ma:index="11" nillable="true" ma:displayName="Clasificacion 2" ma:default="Planes de Acción Vigencia 2024" ma:format="Dropdown" ma:internalName="Clasificacion_x0020_2">
      <xsd:simpleType>
        <xsd:restriction base="dms:Choice">
          <xsd:enumeration value="Banco de Programas y Proyectos de Inversión"/>
          <xsd:enumeration value="Plan de Auditorías"/>
          <xsd:enumeration value="Planes de Acción Vigencia 2013"/>
          <xsd:enumeration value="Planes de Acción Vigencia 2014"/>
          <xsd:enumeration value="Planes de Acción Vigencia 2015"/>
          <xsd:enumeration value="Planes de Acción Vigencia 2016"/>
          <xsd:enumeration value="Planes de Acción Vigencia 2017"/>
          <xsd:enumeration value="Planes de Acción Vigencia 2018"/>
          <xsd:enumeration value="Planes de Acción Vigencia 2019"/>
          <xsd:enumeration value="Planes de Acción Vigencia 2020"/>
          <xsd:enumeration value="Planes de Acción Vigencia 2021"/>
          <xsd:enumeration value="Planes de Acción Vigencia 2022"/>
          <xsd:enumeration value="Planes de Acción Vigencia 2023"/>
          <xsd:enumeration value="Planes de Acción Vigencia 2024"/>
          <xsd:enumeration value="Planes de Acción Vigencia 2025"/>
          <xsd:enumeration value="Multimedia Historia de Popayán"/>
          <xsd:enumeration value="Portal Promoción Turística"/>
          <xsd:enumeration value="Proyecto Popayán Vive Digital"/>
          <xsd:enumeration value="Tic Innovadoras Red de Museos del Cauca"/>
          <xsd:enumeration value="SUIT"/>
          <xsd:enumeration value="Ninguna"/>
        </xsd:restriction>
      </xsd:simpleType>
    </xsd:element>
    <xsd:element name="A_x00f1_o" ma:index="12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99fdf9bc-8a5e-467f-85b2-13d0f260d93b">2019-09-24T05:00:00+00:00</Fecha>
    <Clasificacion_x0020_2 xmlns="99fdf9bc-8a5e-467f-85b2-13d0f260d93b" xsi:nil="true"/>
    <Clasificaci_x00f3_n xmlns="99fdf9bc-8a5e-467f-85b2-13d0f260d93b">Plan Operativo Anual de Inversiones POAI</Clasificaci_x00f3_n>
    <Descripci_x00f3_n xmlns="99fdf9bc-8a5e-467f-85b2-13d0f260d93b">Documento Plan Operativo 2018</Descripci_x00f3_n>
    <A_x00f1_o xmlns="99fdf9bc-8a5e-467f-85b2-13d0f260d93b" xsi:nil="true"/>
  </documentManagement>
</p:properties>
</file>

<file path=customXml/itemProps1.xml><?xml version="1.0" encoding="utf-8"?>
<ds:datastoreItem xmlns:ds="http://schemas.openxmlformats.org/officeDocument/2006/customXml" ds:itemID="{555A57B6-909D-47E3-96BF-6C7F3EC4E099}"/>
</file>

<file path=customXml/itemProps2.xml><?xml version="1.0" encoding="utf-8"?>
<ds:datastoreItem xmlns:ds="http://schemas.openxmlformats.org/officeDocument/2006/customXml" ds:itemID="{D05D37EE-A2F8-4D29-B561-9A591B3FB581}"/>
</file>

<file path=customXml/itemProps3.xml><?xml version="1.0" encoding="utf-8"?>
<ds:datastoreItem xmlns:ds="http://schemas.openxmlformats.org/officeDocument/2006/customXml" ds:itemID="{FAF847EE-F6C0-46D1-B836-E70C3399E0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 IMPRESION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wilson pomedo murillo</dc:creator>
  <cp:lastModifiedBy>admin</cp:lastModifiedBy>
  <dcterms:created xsi:type="dcterms:W3CDTF">2017-09-26T19:56:41Z</dcterms:created>
  <dcterms:modified xsi:type="dcterms:W3CDTF">2018-07-17T16:11:12Z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0x010100CB824D289BFBB3489232AF637D077114</vt:lpwstr>
  </property>
</Properties>
</file>